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/>
  </bookViews>
  <sheets>
    <sheet name="2017年蓬江区区本级一般公共财政预算支出表 " sheetId="5" r:id="rId1"/>
  </sheets>
  <definedNames>
    <definedName name="_xlnm.Print_Area" localSheetId="0">'2017年蓬江区区本级一般公共财政预算支出表 '!$A$1:$C$410</definedName>
    <definedName name="_xlnm.Print_Titles" localSheetId="0">'2017年蓬江区区本级一般公共财政预算支出表 '!$1:$3</definedName>
  </definedNames>
  <calcPr calcId="124519"/>
</workbook>
</file>

<file path=xl/calcChain.xml><?xml version="1.0" encoding="utf-8"?>
<calcChain xmlns="http://schemas.openxmlformats.org/spreadsheetml/2006/main">
  <c r="B279" i="5"/>
  <c r="B404" l="1"/>
  <c r="B396"/>
  <c r="B392" s="1"/>
  <c r="B383"/>
  <c r="B382" s="1"/>
  <c r="B375"/>
  <c r="B364"/>
  <c r="B355"/>
  <c r="B351"/>
  <c r="B325"/>
  <c r="B317"/>
  <c r="B304"/>
  <c r="B298"/>
  <c r="B293"/>
  <c r="B262"/>
  <c r="B258"/>
  <c r="B251"/>
  <c r="B268"/>
  <c r="B247"/>
  <c r="B244"/>
  <c r="B237"/>
  <c r="B215"/>
  <c r="B210"/>
  <c r="B205"/>
  <c r="B200"/>
  <c r="B196"/>
  <c r="B193"/>
  <c r="B231"/>
  <c r="B184"/>
  <c r="B178"/>
  <c r="B164"/>
  <c r="B163" s="1"/>
  <c r="B155"/>
  <c r="B151"/>
  <c r="B145"/>
  <c r="B138"/>
  <c r="B135"/>
  <c r="B128"/>
  <c r="B123"/>
  <c r="B111"/>
  <c r="B104"/>
  <c r="B91"/>
  <c r="B86"/>
  <c r="B83"/>
  <c r="B79"/>
  <c r="B76"/>
  <c r="B71"/>
  <c r="B67"/>
  <c r="B59"/>
  <c r="B54"/>
  <c r="B50"/>
  <c r="B47"/>
  <c r="B44"/>
  <c r="B41"/>
  <c r="B39"/>
  <c r="B33"/>
  <c r="B27"/>
  <c r="B24"/>
  <c r="B18"/>
  <c r="B236" l="1"/>
  <c r="B101"/>
  <c r="B346"/>
  <c r="B144"/>
  <c r="B292"/>
  <c r="B303"/>
  <c r="B177"/>
  <c r="B122"/>
  <c r="B11" l="1"/>
  <c r="B6"/>
  <c r="C406"/>
  <c r="C405" s="1"/>
  <c r="C404" s="1"/>
  <c r="C396"/>
  <c r="C392" s="1"/>
  <c r="C383"/>
  <c r="C382" s="1"/>
  <c r="C375"/>
  <c r="C371"/>
  <c r="C370" s="1"/>
  <c r="C364" s="1"/>
  <c r="C355"/>
  <c r="C351"/>
  <c r="C325"/>
  <c r="C317"/>
  <c r="C304"/>
  <c r="C298"/>
  <c r="C293"/>
  <c r="C279"/>
  <c r="C268"/>
  <c r="C262"/>
  <c r="C258"/>
  <c r="C244"/>
  <c r="C237"/>
  <c r="C228"/>
  <c r="C215"/>
  <c r="C210"/>
  <c r="C200"/>
  <c r="C193"/>
  <c r="C184"/>
  <c r="C178"/>
  <c r="C169"/>
  <c r="C164" s="1"/>
  <c r="C163" s="1"/>
  <c r="C151"/>
  <c r="C145"/>
  <c r="C138"/>
  <c r="C135"/>
  <c r="C128"/>
  <c r="C123"/>
  <c r="C111"/>
  <c r="C104"/>
  <c r="C91"/>
  <c r="C86"/>
  <c r="C85"/>
  <c r="C83" s="1"/>
  <c r="C79"/>
  <c r="C78"/>
  <c r="C76" s="1"/>
  <c r="C71"/>
  <c r="C67"/>
  <c r="C59"/>
  <c r="C54"/>
  <c r="C50"/>
  <c r="C47"/>
  <c r="C44"/>
  <c r="C41"/>
  <c r="C39"/>
  <c r="C33"/>
  <c r="C27"/>
  <c r="C24"/>
  <c r="C22"/>
  <c r="C18" s="1"/>
  <c r="C11"/>
  <c r="C6"/>
  <c r="C303" l="1"/>
  <c r="C101"/>
  <c r="B5"/>
  <c r="B4" s="1"/>
  <c r="C292"/>
  <c r="C177"/>
  <c r="C122"/>
  <c r="C144"/>
  <c r="C236"/>
  <c r="C346"/>
  <c r="C5"/>
  <c r="C4" l="1"/>
</calcChain>
</file>

<file path=xl/sharedStrings.xml><?xml version="1.0" encoding="utf-8"?>
<sst xmlns="http://schemas.openxmlformats.org/spreadsheetml/2006/main" count="411" uniqueCount="340">
  <si>
    <t>一般预算支出合计</t>
    <phoneticPr fontId="2" type="noConversion"/>
  </si>
  <si>
    <t>项目</t>
    <phoneticPr fontId="2" type="noConversion"/>
  </si>
  <si>
    <t>单位：万元</t>
    <phoneticPr fontId="2" type="noConversion"/>
  </si>
  <si>
    <t>2016年调整预算数</t>
    <phoneticPr fontId="2" type="noConversion"/>
  </si>
  <si>
    <t>2017年预算数</t>
    <phoneticPr fontId="2" type="noConversion"/>
  </si>
  <si>
    <t xml:space="preserve">    人大事务</t>
  </si>
  <si>
    <t xml:space="preserve">        行政运行</t>
  </si>
  <si>
    <t xml:space="preserve">        一般行政管理事务</t>
  </si>
  <si>
    <t xml:space="preserve">        人大会议</t>
  </si>
  <si>
    <t xml:space="preserve">        代表工作</t>
  </si>
  <si>
    <t xml:space="preserve">    政协事务</t>
  </si>
  <si>
    <t xml:space="preserve">        政协会议</t>
  </si>
  <si>
    <t xml:space="preserve">        委员视察</t>
  </si>
  <si>
    <t xml:space="preserve">        参政议政</t>
  </si>
  <si>
    <t xml:space="preserve">        其他政协事务支出</t>
  </si>
  <si>
    <t xml:space="preserve">    政府办公厅（室）及相关机构事务</t>
  </si>
  <si>
    <t xml:space="preserve">        机关服务</t>
  </si>
  <si>
    <t xml:space="preserve">        法制建设</t>
  </si>
  <si>
    <t xml:space="preserve">        信访事务</t>
  </si>
  <si>
    <t xml:space="preserve">        事业运行</t>
  </si>
  <si>
    <t xml:space="preserve">    发展与改革事务</t>
  </si>
  <si>
    <t xml:space="preserve">    统计信息事务</t>
  </si>
  <si>
    <t xml:space="preserve">        专项普查活动</t>
  </si>
  <si>
    <t xml:space="preserve">        其他统计信息事务支出</t>
  </si>
  <si>
    <t xml:space="preserve">    财政事务</t>
  </si>
  <si>
    <t xml:space="preserve">        预算改革业务</t>
  </si>
  <si>
    <t xml:space="preserve">        财政国库业务</t>
  </si>
  <si>
    <t xml:space="preserve">        信息化建设</t>
  </si>
  <si>
    <t xml:space="preserve">        其他财政事务支出</t>
  </si>
  <si>
    <t xml:space="preserve">    税收事务</t>
  </si>
  <si>
    <t xml:space="preserve">        其他税收事务支出</t>
  </si>
  <si>
    <t xml:space="preserve">    审计事务</t>
  </si>
  <si>
    <t xml:space="preserve">    海关事务</t>
  </si>
  <si>
    <t xml:space="preserve">        一般行政管理事务</t>
    <phoneticPr fontId="2" type="noConversion"/>
  </si>
  <si>
    <t xml:space="preserve">        缉私办案</t>
  </si>
  <si>
    <t xml:space="preserve">    人力资源事务</t>
  </si>
  <si>
    <t xml:space="preserve">        其他人力资源事务支出</t>
  </si>
  <si>
    <t xml:space="preserve">    纪检监察事务</t>
  </si>
  <si>
    <t xml:space="preserve">    商贸事务</t>
  </si>
  <si>
    <t xml:space="preserve">        招商引资</t>
  </si>
  <si>
    <t xml:space="preserve">        其他商贸事务支出</t>
  </si>
  <si>
    <t xml:space="preserve">    工商行政管理事务</t>
  </si>
  <si>
    <t xml:space="preserve">        工商行政管理专项</t>
  </si>
  <si>
    <t xml:space="preserve">        执法办案专项</t>
  </si>
  <si>
    <t xml:space="preserve">        消费者权益保护</t>
  </si>
  <si>
    <t xml:space="preserve">    港澳台侨事务</t>
  </si>
  <si>
    <t xml:space="preserve">        华侨事务</t>
  </si>
  <si>
    <t xml:space="preserve">    档案事务</t>
  </si>
  <si>
    <t xml:space="preserve">        档案馆</t>
  </si>
  <si>
    <t xml:space="preserve">        其他档案事务支出</t>
  </si>
  <si>
    <t xml:space="preserve">    民主党派及工商联事务</t>
  </si>
  <si>
    <t xml:space="preserve">    群众团体事务</t>
  </si>
  <si>
    <t xml:space="preserve">        其他群众团体事务支出</t>
  </si>
  <si>
    <t xml:space="preserve">    党委办公厅（室）及相关机构事务</t>
  </si>
  <si>
    <t xml:space="preserve">    组织事务</t>
  </si>
  <si>
    <t xml:space="preserve">    统战事务</t>
  </si>
  <si>
    <t xml:space="preserve">    其他共产党事务支出</t>
  </si>
  <si>
    <t xml:space="preserve">    其他一般公共服务支出</t>
  </si>
  <si>
    <t xml:space="preserve">        其他一般公共服务支出</t>
  </si>
  <si>
    <t>国防支出</t>
  </si>
  <si>
    <t xml:space="preserve">    国防动员</t>
  </si>
  <si>
    <t xml:space="preserve">        民兵</t>
  </si>
  <si>
    <t>公共安全支出</t>
  </si>
  <si>
    <t xml:space="preserve">    武装警察</t>
  </si>
  <si>
    <t xml:space="preserve">        消防</t>
  </si>
  <si>
    <t xml:space="preserve">    公安</t>
  </si>
  <si>
    <t xml:space="preserve">    检察</t>
  </si>
  <si>
    <t xml:space="preserve">    法院</t>
  </si>
  <si>
    <t xml:space="preserve">    司法</t>
  </si>
  <si>
    <t xml:space="preserve">        基层司法业务</t>
  </si>
  <si>
    <t xml:space="preserve">        律师公证管理</t>
  </si>
  <si>
    <t xml:space="preserve">        法律援助</t>
  </si>
  <si>
    <t xml:space="preserve">    国家保密</t>
  </si>
  <si>
    <t>教育支出</t>
  </si>
  <si>
    <t xml:space="preserve">    教育管理事务</t>
  </si>
  <si>
    <t xml:space="preserve">        其他教育管理事务支出</t>
  </si>
  <si>
    <t xml:space="preserve">    普通教育</t>
  </si>
  <si>
    <t xml:space="preserve">        学前教育</t>
  </si>
  <si>
    <t xml:space="preserve">        小学教育</t>
  </si>
  <si>
    <t xml:space="preserve">        初中教育</t>
  </si>
  <si>
    <t xml:space="preserve">        高中教育</t>
  </si>
  <si>
    <t xml:space="preserve">        高等教育</t>
  </si>
  <si>
    <t xml:space="preserve">        其他普通教育支出</t>
  </si>
  <si>
    <t xml:space="preserve">    职业教育</t>
  </si>
  <si>
    <t xml:space="preserve">        中专教育</t>
  </si>
  <si>
    <t xml:space="preserve">        职业高中教育</t>
  </si>
  <si>
    <t xml:space="preserve">    特殊教育</t>
  </si>
  <si>
    <t xml:space="preserve">        特殊学校教育</t>
  </si>
  <si>
    <t xml:space="preserve">    教育费附加安排的支出</t>
  </si>
  <si>
    <t xml:space="preserve">        其他教育费附加安排的支出</t>
  </si>
  <si>
    <t xml:space="preserve">    其他教育支出</t>
  </si>
  <si>
    <t xml:space="preserve">        其他教育支出</t>
  </si>
  <si>
    <t>科学技术支出</t>
  </si>
  <si>
    <t xml:space="preserve">    科学技术管理事务</t>
  </si>
  <si>
    <t xml:space="preserve">        其他科学技术管理事务支出</t>
  </si>
  <si>
    <t xml:space="preserve">    技术研究与开发</t>
  </si>
  <si>
    <t xml:space="preserve">        应用技术研究与开发</t>
  </si>
  <si>
    <t xml:space="preserve">        产业技术研究与开发</t>
  </si>
  <si>
    <t xml:space="preserve">    科学技术普及</t>
  </si>
  <si>
    <t xml:space="preserve">        科普活动</t>
  </si>
  <si>
    <t xml:space="preserve">    其他科学技术支出</t>
  </si>
  <si>
    <t xml:space="preserve">        其他科学技术支出</t>
  </si>
  <si>
    <t>文化体育与传媒支出</t>
  </si>
  <si>
    <t xml:space="preserve">    文化</t>
  </si>
  <si>
    <t xml:space="preserve">        图书馆</t>
  </si>
  <si>
    <t xml:space="preserve">        文化活动</t>
  </si>
  <si>
    <t xml:space="preserve">        群众文化</t>
  </si>
  <si>
    <t xml:space="preserve">        文化交流与合作</t>
  </si>
  <si>
    <t xml:space="preserve">        文化创作与保护</t>
  </si>
  <si>
    <t xml:space="preserve">        文化市场管理</t>
  </si>
  <si>
    <t xml:space="preserve">        其他文化支出</t>
  </si>
  <si>
    <t xml:space="preserve">    文物</t>
  </si>
  <si>
    <t xml:space="preserve">        文物保护</t>
  </si>
  <si>
    <t xml:space="preserve">        其他文物支出</t>
  </si>
  <si>
    <t>社会保障和就业支出</t>
  </si>
  <si>
    <t xml:space="preserve">    人力资源和社会保障管理事务</t>
  </si>
  <si>
    <t xml:space="preserve">        社会保险业务管理事务</t>
  </si>
  <si>
    <t xml:space="preserve">        社会保险经办机构</t>
  </si>
  <si>
    <t xml:space="preserve">        其他人力资源和社会保障管理事务支出</t>
  </si>
  <si>
    <t xml:space="preserve">    民政管理事务</t>
  </si>
  <si>
    <t xml:space="preserve">        拥军优属</t>
  </si>
  <si>
    <t xml:space="preserve">        老龄事务</t>
  </si>
  <si>
    <t xml:space="preserve">        行政区划和地名管理</t>
  </si>
  <si>
    <t xml:space="preserve">        基层政权和社区建设</t>
  </si>
  <si>
    <t xml:space="preserve">        其他民政管理事务支出</t>
  </si>
  <si>
    <t xml:space="preserve">    行政事业单位离退休</t>
  </si>
  <si>
    <t xml:space="preserve">        归口管理的行政单位离退休</t>
  </si>
  <si>
    <t xml:space="preserve">        事业单位离退休</t>
  </si>
  <si>
    <t xml:space="preserve">    就业补助</t>
  </si>
  <si>
    <t xml:space="preserve">        高技能人才培养补助</t>
  </si>
  <si>
    <t xml:space="preserve">    抚恤</t>
  </si>
  <si>
    <t xml:space="preserve">        死亡抚恤</t>
  </si>
  <si>
    <t xml:space="preserve">        伤残抚恤</t>
  </si>
  <si>
    <t xml:space="preserve">        在乡复员、退伍军人生活补助</t>
  </si>
  <si>
    <t xml:space="preserve">        其他优抚支出</t>
  </si>
  <si>
    <t xml:space="preserve">    退役安置</t>
  </si>
  <si>
    <t xml:space="preserve">        军队移交政府的离退休人员安置</t>
  </si>
  <si>
    <t xml:space="preserve">        其他退役安置支出</t>
  </si>
  <si>
    <t xml:space="preserve">    社会福利</t>
  </si>
  <si>
    <t xml:space="preserve">        儿童福利</t>
  </si>
  <si>
    <t xml:space="preserve">        其他社会福利支出</t>
  </si>
  <si>
    <t xml:space="preserve">    残疾人事业</t>
  </si>
  <si>
    <t xml:space="preserve">        残疾人康复</t>
  </si>
  <si>
    <t xml:space="preserve">        残疾人生活和护理补贴</t>
  </si>
  <si>
    <t xml:space="preserve">        其他残疾人事业支出</t>
  </si>
  <si>
    <t xml:space="preserve">    自然灾害生活救助</t>
  </si>
  <si>
    <t xml:space="preserve">        地方自然灾害生活补助</t>
  </si>
  <si>
    <t xml:space="preserve">    最低生活保障</t>
  </si>
  <si>
    <t xml:space="preserve">        城市最低生活保障金支出</t>
  </si>
  <si>
    <t xml:space="preserve">    临时救助</t>
  </si>
  <si>
    <t xml:space="preserve">        临时救助支出</t>
  </si>
  <si>
    <t xml:space="preserve">        流浪乞讨人员救助支出</t>
  </si>
  <si>
    <t xml:space="preserve">    其他生活救助</t>
  </si>
  <si>
    <t xml:space="preserve">        其他城市生活救助</t>
  </si>
  <si>
    <t xml:space="preserve">        其他农村生活救助</t>
  </si>
  <si>
    <t xml:space="preserve">        财政对城乡居民基本养老保险基金的补助</t>
  </si>
  <si>
    <t xml:space="preserve">    其他社会保障和就业支出</t>
  </si>
  <si>
    <t xml:space="preserve">        其他社会保障和就业支出</t>
  </si>
  <si>
    <t>医疗卫生与计划生育支出</t>
  </si>
  <si>
    <t xml:space="preserve">    医疗卫生与计划生育管理事务</t>
  </si>
  <si>
    <t xml:space="preserve">        其他医疗卫生与计划生育管理事务支出</t>
  </si>
  <si>
    <t xml:space="preserve">    公立医院</t>
  </si>
  <si>
    <t xml:space="preserve">        综合医院</t>
  </si>
  <si>
    <t xml:space="preserve">    基层医疗卫生机构</t>
  </si>
  <si>
    <t xml:space="preserve">        乡镇卫生院</t>
  </si>
  <si>
    <t xml:space="preserve">        其他基层医疗卫生机构支出</t>
  </si>
  <si>
    <t xml:space="preserve">    公共卫生</t>
  </si>
  <si>
    <t xml:space="preserve">        基本公共卫生服务</t>
  </si>
  <si>
    <t xml:space="preserve">    中医药</t>
  </si>
  <si>
    <t xml:space="preserve">        中医(民族医)药专项</t>
  </si>
  <si>
    <t xml:space="preserve">    计划生育事务</t>
  </si>
  <si>
    <t xml:space="preserve">        计划生育机构</t>
  </si>
  <si>
    <t xml:space="preserve">        计划生育服务</t>
  </si>
  <si>
    <t xml:space="preserve">        其他计划生育事务支出</t>
  </si>
  <si>
    <t xml:space="preserve">    食品和药品监督管理事务</t>
  </si>
  <si>
    <t xml:space="preserve">        食品安全事务</t>
  </si>
  <si>
    <t xml:space="preserve">        其他食品和药品监督管理事务支出</t>
  </si>
  <si>
    <t xml:space="preserve">    行政事业单位医疗</t>
  </si>
  <si>
    <t xml:space="preserve">        行政单位医疗</t>
  </si>
  <si>
    <t xml:space="preserve">        事业单位医疗</t>
  </si>
  <si>
    <t xml:space="preserve">    财政对基本医疗保险基金的补助</t>
  </si>
  <si>
    <t xml:space="preserve">        财政对城乡居民基本医疗保险基金的补助</t>
  </si>
  <si>
    <t xml:space="preserve">    医疗救助</t>
  </si>
  <si>
    <t xml:space="preserve">        疾病应急救助</t>
  </si>
  <si>
    <t xml:space="preserve">    优抚对象医疗</t>
  </si>
  <si>
    <t xml:space="preserve">        优抚对象医疗补助</t>
  </si>
  <si>
    <t xml:space="preserve">    其他医疗卫生与计划生育支出</t>
  </si>
  <si>
    <t xml:space="preserve">        其他医疗卫生与计划生育支出</t>
  </si>
  <si>
    <t>节能环保支出</t>
  </si>
  <si>
    <t xml:space="preserve">    环境保护管理事务</t>
  </si>
  <si>
    <t xml:space="preserve">    污染防治</t>
  </si>
  <si>
    <t xml:space="preserve">        大气</t>
  </si>
  <si>
    <t xml:space="preserve">        水体</t>
  </si>
  <si>
    <t xml:space="preserve">    能源节约利用</t>
  </si>
  <si>
    <t xml:space="preserve">        能源节约利用</t>
  </si>
  <si>
    <t>城乡社区支出</t>
  </si>
  <si>
    <t xml:space="preserve">    城乡社区管理事务</t>
  </si>
  <si>
    <t xml:space="preserve">        城管执法</t>
  </si>
  <si>
    <t xml:space="preserve">        其他城乡社区管理事务支出</t>
  </si>
  <si>
    <t xml:space="preserve">    城乡社区公共设施</t>
  </si>
  <si>
    <t xml:space="preserve">        小城镇基础设施建设</t>
  </si>
  <si>
    <t xml:space="preserve">        其他城乡社区公共设施支出</t>
  </si>
  <si>
    <t xml:space="preserve">    城乡社区环境卫生</t>
  </si>
  <si>
    <t xml:space="preserve">        城乡社区环境卫生</t>
  </si>
  <si>
    <t>农林水支出</t>
  </si>
  <si>
    <t xml:space="preserve">    农业</t>
  </si>
  <si>
    <t xml:space="preserve">        病虫害控制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</si>
  <si>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</si>
  <si>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</si>
  <si>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</si>
  <si>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林业</t>
  </si>
  <si>
    <t xml:space="preserve">        森林生态效益补偿</t>
  </si>
  <si>
    <t xml:space="preserve">        林业执法与监督</t>
  </si>
  <si>
    <t xml:space="preserve">        其他林业支出</t>
  </si>
  <si>
    <t xml:space="preserve">    水利</t>
  </si>
  <si>
    <t xml:space="preserve">        其他水利支出</t>
  </si>
  <si>
    <t xml:space="preserve">    扶贫</t>
  </si>
  <si>
    <t xml:space="preserve">        其他扶贫支出</t>
  </si>
  <si>
    <t xml:space="preserve">    农村综合改革</t>
  </si>
  <si>
    <t xml:space="preserve">        对村级一事一议的补助</t>
  </si>
  <si>
    <t xml:space="preserve">    普惠金融发展支出</t>
  </si>
  <si>
    <t xml:space="preserve">        农业保险保费补贴</t>
  </si>
  <si>
    <t xml:space="preserve">    其他农林水支出</t>
  </si>
  <si>
    <t xml:space="preserve">        其他农林水支出</t>
  </si>
  <si>
    <t>交通运输支出</t>
  </si>
  <si>
    <t xml:space="preserve">    其他交通运输支出</t>
  </si>
  <si>
    <t xml:space="preserve">        公共交通运营补助</t>
  </si>
  <si>
    <t>资源勘探信息等支出</t>
  </si>
  <si>
    <t xml:space="preserve">    制造业</t>
  </si>
  <si>
    <t xml:space="preserve">        其他制造业支出</t>
  </si>
  <si>
    <t xml:space="preserve">    安全生产监管</t>
  </si>
  <si>
    <t xml:space="preserve">    国有资产监管</t>
  </si>
  <si>
    <t xml:space="preserve">        其他国有资产监管支出</t>
  </si>
  <si>
    <t xml:space="preserve">    支持中小企业发展和管理支出</t>
  </si>
  <si>
    <t xml:space="preserve">        中小企业发展专项</t>
  </si>
  <si>
    <t>商业服务业等支出</t>
  </si>
  <si>
    <t xml:space="preserve">    旅游业管理与服务支出</t>
  </si>
  <si>
    <t xml:space="preserve">        旅游宣传</t>
  </si>
  <si>
    <t xml:space="preserve">    涉外发展服务支出</t>
  </si>
  <si>
    <t xml:space="preserve">        其他涉外发展服务支出</t>
  </si>
  <si>
    <t>金融支出</t>
  </si>
  <si>
    <t xml:space="preserve">    金融部门监管支出</t>
  </si>
  <si>
    <t xml:space="preserve">        金融部门其他监管支出</t>
  </si>
  <si>
    <t xml:space="preserve">    金融发展支出</t>
  </si>
  <si>
    <t xml:space="preserve">        其他金融发展支出</t>
  </si>
  <si>
    <t xml:space="preserve">    其他金融支出</t>
  </si>
  <si>
    <t xml:space="preserve">        其他金融支出</t>
  </si>
  <si>
    <t>国土海洋气象等支出</t>
  </si>
  <si>
    <t xml:space="preserve">    国土资源事务</t>
  </si>
  <si>
    <t xml:space="preserve">        土地资源调查</t>
  </si>
  <si>
    <t xml:space="preserve">        土地资源利用与保护</t>
  </si>
  <si>
    <t xml:space="preserve">        其他国土资源事务支出</t>
  </si>
  <si>
    <t xml:space="preserve">    测绘事务</t>
  </si>
  <si>
    <t xml:space="preserve">        其他测绘事务支出</t>
  </si>
  <si>
    <t>住房保障支出</t>
  </si>
  <si>
    <t xml:space="preserve">    保障性安居工程支出</t>
  </si>
  <si>
    <t xml:space="preserve">    住房改革支出</t>
  </si>
  <si>
    <t xml:space="preserve">        住房公积金</t>
  </si>
  <si>
    <t xml:space="preserve">        购房补贴</t>
  </si>
  <si>
    <t>粮油物资储备支出</t>
  </si>
  <si>
    <t xml:space="preserve">    粮油事务</t>
  </si>
  <si>
    <t xml:space="preserve">        其他粮油事务支出</t>
  </si>
  <si>
    <t xml:space="preserve">    重要商品储备</t>
  </si>
  <si>
    <t xml:space="preserve">        食盐储备</t>
  </si>
  <si>
    <t>其他支出</t>
  </si>
  <si>
    <t xml:space="preserve">    其他支出</t>
  </si>
  <si>
    <t xml:space="preserve">        其他支出</t>
  </si>
  <si>
    <t>债务付息支出</t>
  </si>
  <si>
    <t xml:space="preserve">    地方政府一般债务付息支出</t>
  </si>
  <si>
    <t xml:space="preserve">        地方政府一般债券付息支出</t>
  </si>
  <si>
    <t xml:space="preserve">        其他纪检监察事务支出</t>
    <phoneticPr fontId="2" type="noConversion"/>
  </si>
  <si>
    <t>一般公共服务支出</t>
    <phoneticPr fontId="2" type="noConversion"/>
  </si>
  <si>
    <t xml:space="preserve">        统计抽样调查</t>
    <phoneticPr fontId="2" type="noConversion"/>
  </si>
  <si>
    <t xml:space="preserve">        军队转业干部安置</t>
    <phoneticPr fontId="2" type="noConversion"/>
  </si>
  <si>
    <t xml:space="preserve">        一般行政管理事务</t>
    <phoneticPr fontId="2" type="noConversion"/>
  </si>
  <si>
    <t xml:space="preserve">        其他工商行政管理事务支出</t>
    <phoneticPr fontId="2" type="noConversion"/>
  </si>
  <si>
    <t xml:space="preserve">        普法宣传</t>
    <phoneticPr fontId="2" type="noConversion"/>
  </si>
  <si>
    <t xml:space="preserve">    其他公共安全支出</t>
    <phoneticPr fontId="2" type="noConversion"/>
  </si>
  <si>
    <t xml:space="preserve">        社会公益研究</t>
    <phoneticPr fontId="2" type="noConversion"/>
  </si>
  <si>
    <t xml:space="preserve">        其他应用研究支出</t>
    <phoneticPr fontId="2" type="noConversion"/>
  </si>
  <si>
    <t xml:space="preserve">        其他技术研究与开发支出</t>
    <phoneticPr fontId="2" type="noConversion"/>
  </si>
  <si>
    <t xml:space="preserve">        其他科学技术普及支出</t>
    <phoneticPr fontId="2" type="noConversion"/>
  </si>
  <si>
    <t xml:space="preserve">    科技重大专项</t>
    <phoneticPr fontId="2" type="noConversion"/>
  </si>
  <si>
    <t xml:space="preserve">        科技重大专项支出</t>
    <phoneticPr fontId="2" type="noConversion"/>
  </si>
  <si>
    <t xml:space="preserve">        科技奖励</t>
    <phoneticPr fontId="2" type="noConversion"/>
  </si>
  <si>
    <t xml:space="preserve">        民间组织管理</t>
    <phoneticPr fontId="2" type="noConversion"/>
  </si>
  <si>
    <t xml:space="preserve">    财政对社会保险基金的补助</t>
    <phoneticPr fontId="2" type="noConversion"/>
  </si>
  <si>
    <t xml:space="preserve">        财政对基本养老保险基金的补助</t>
    <phoneticPr fontId="2" type="noConversion"/>
  </si>
  <si>
    <t xml:space="preserve">        职业培训补贴</t>
    <phoneticPr fontId="2" type="noConversion"/>
  </si>
  <si>
    <t xml:space="preserve">        其他就业补助支出</t>
    <phoneticPr fontId="2" type="noConversion"/>
  </si>
  <si>
    <t xml:space="preserve">        退役士兵安置</t>
    <phoneticPr fontId="2" type="noConversion"/>
  </si>
  <si>
    <t xml:space="preserve">        军队移交政府的离退休干部管理机构</t>
    <phoneticPr fontId="2" type="noConversion"/>
  </si>
  <si>
    <t xml:space="preserve">        老年福利</t>
    <phoneticPr fontId="2" type="noConversion"/>
  </si>
  <si>
    <t xml:space="preserve">        社会福利事业单位</t>
    <phoneticPr fontId="2" type="noConversion"/>
  </si>
  <si>
    <t xml:space="preserve">        农村最低生活保障金支出</t>
    <phoneticPr fontId="2" type="noConversion"/>
  </si>
  <si>
    <t xml:space="preserve">        其他公立医院支出</t>
    <phoneticPr fontId="2" type="noConversion"/>
  </si>
  <si>
    <t xml:space="preserve">        重大公共卫生专项</t>
    <phoneticPr fontId="2" type="noConversion"/>
  </si>
  <si>
    <t xml:space="preserve">        其他公共卫生支出</t>
    <phoneticPr fontId="2" type="noConversion"/>
  </si>
  <si>
    <t xml:space="preserve">    医疗保障</t>
    <phoneticPr fontId="2" type="noConversion"/>
  </si>
  <si>
    <t xml:space="preserve">        新型农村合作医疗</t>
    <phoneticPr fontId="2" type="noConversion"/>
  </si>
  <si>
    <t xml:space="preserve">        城镇居民基本医疗保险</t>
    <phoneticPr fontId="2" type="noConversion"/>
  </si>
  <si>
    <t xml:space="preserve">        城乡医疗救助</t>
    <phoneticPr fontId="2" type="noConversion"/>
  </si>
  <si>
    <t xml:space="preserve">        其他医疗保障</t>
    <phoneticPr fontId="2" type="noConversion"/>
  </si>
  <si>
    <t xml:space="preserve">        其他污染防治支出</t>
    <phoneticPr fontId="2" type="noConversion"/>
  </si>
  <si>
    <t xml:space="preserve">    自然生态保护</t>
    <phoneticPr fontId="2" type="noConversion"/>
  </si>
  <si>
    <t xml:space="preserve">        农村环境保护</t>
    <phoneticPr fontId="2" type="noConversion"/>
  </si>
  <si>
    <t xml:space="preserve">    污染减排</t>
    <phoneticPr fontId="2" type="noConversion"/>
  </si>
  <si>
    <t xml:space="preserve">        环境监测与信息</t>
    <phoneticPr fontId="2" type="noConversion"/>
  </si>
  <si>
    <t xml:space="preserve">        科技转化与推广服务</t>
    <phoneticPr fontId="2" type="noConversion"/>
  </si>
  <si>
    <t xml:space="preserve">        农产品质量安全</t>
    <phoneticPr fontId="2" type="noConversion"/>
  </si>
  <si>
    <t xml:space="preserve">        执法监管</t>
    <phoneticPr fontId="2" type="noConversion"/>
  </si>
  <si>
    <t xml:space="preserve">        农业行业业务管理</t>
    <phoneticPr fontId="2" type="noConversion"/>
  </si>
  <si>
    <t xml:space="preserve">        农业生产支持补贴</t>
    <phoneticPr fontId="2" type="noConversion"/>
  </si>
  <si>
    <t xml:space="preserve">        农业组织化与产业化经营</t>
    <phoneticPr fontId="2" type="noConversion"/>
  </si>
  <si>
    <t xml:space="preserve">        农村公益事业</t>
    <phoneticPr fontId="2" type="noConversion"/>
  </si>
  <si>
    <t xml:space="preserve">        森林培育</t>
    <phoneticPr fontId="2" type="noConversion"/>
  </si>
  <si>
    <t xml:space="preserve">        森林资源监测</t>
    <phoneticPr fontId="2" type="noConversion"/>
  </si>
  <si>
    <t xml:space="preserve">        林业防灾减灾</t>
    <phoneticPr fontId="2" type="noConversion"/>
  </si>
  <si>
    <t xml:space="preserve">        水利工程建设</t>
    <phoneticPr fontId="2" type="noConversion"/>
  </si>
  <si>
    <t xml:space="preserve">        水利工程运行与维护</t>
    <phoneticPr fontId="2" type="noConversion"/>
  </si>
  <si>
    <t xml:space="preserve">        水利前期工作</t>
    <phoneticPr fontId="2" type="noConversion"/>
  </si>
  <si>
    <t xml:space="preserve">        防汛</t>
    <phoneticPr fontId="2" type="noConversion"/>
  </si>
  <si>
    <t xml:space="preserve">        其他普惠金融发展支出</t>
    <phoneticPr fontId="2" type="noConversion"/>
  </si>
  <si>
    <t xml:space="preserve">    公路水路运输</t>
    <phoneticPr fontId="2" type="noConversion"/>
  </si>
  <si>
    <t xml:space="preserve">        其他公路水路运输支出</t>
    <phoneticPr fontId="2" type="noConversion"/>
  </si>
  <si>
    <t xml:space="preserve">        其他安全生产监管支出</t>
    <phoneticPr fontId="2" type="noConversion"/>
  </si>
  <si>
    <t xml:space="preserve">        科技型中小企业技术创新基金</t>
    <phoneticPr fontId="2" type="noConversion"/>
  </si>
  <si>
    <t xml:space="preserve">    商业流通事务</t>
    <phoneticPr fontId="2" type="noConversion"/>
  </si>
  <si>
    <t xml:space="preserve">        其他商业流通事务支出</t>
    <phoneticPr fontId="2" type="noConversion"/>
  </si>
  <si>
    <t xml:space="preserve">    工业和信息产业监管</t>
    <phoneticPr fontId="2" type="noConversion"/>
  </si>
  <si>
    <t xml:space="preserve">        其他工业和信息产业监管支出</t>
    <phoneticPr fontId="2" type="noConversion"/>
  </si>
  <si>
    <t xml:space="preserve">    其他资源勘探信息等支出</t>
    <phoneticPr fontId="2" type="noConversion"/>
  </si>
  <si>
    <t xml:space="preserve">        其他资源勘探信息等支出</t>
    <phoneticPr fontId="2" type="noConversion"/>
  </si>
  <si>
    <t xml:space="preserve">    其他商业服务业等支出</t>
    <phoneticPr fontId="2" type="noConversion"/>
  </si>
  <si>
    <t xml:space="preserve">        服务业基础设施建设支出</t>
    <phoneticPr fontId="2" type="noConversion"/>
  </si>
  <si>
    <t xml:space="preserve">        其他商业服务业等支出</t>
    <phoneticPr fontId="2" type="noConversion"/>
  </si>
  <si>
    <t xml:space="preserve">        国土资源规划及管理</t>
    <phoneticPr fontId="2" type="noConversion"/>
  </si>
  <si>
    <t xml:space="preserve">        棚户区改造</t>
    <phoneticPr fontId="2" type="noConversion"/>
  </si>
  <si>
    <t xml:space="preserve">        其他保障性安居工程支出</t>
    <phoneticPr fontId="2" type="noConversion"/>
  </si>
  <si>
    <t>2017年蓬江区本级一般公共预算支出表（按功能分类）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</si>
</sst>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_);[Red]\(0\)"/>
    <numFmt numFmtId="177" formatCode="#,##0_);[Red]\(#,##0\)"/>
    <numFmt numFmtId="178" formatCode="0_ "/>
  </numFmts>
  <fonts count="11"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vertical="center"/>
      <protection locked="0"/>
    </xf>
    <xf numFmtId="176" fontId="6" fillId="0" borderId="1" xfId="1" applyNumberFormat="1" applyFont="1" applyBorder="1" applyAlignment="1" applyProtection="1">
      <alignment vertical="center"/>
      <protection locked="0"/>
    </xf>
    <xf numFmtId="177" fontId="1" fillId="0" borderId="2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 applyProtection="1">
      <alignment vertical="center"/>
      <protection locked="0"/>
    </xf>
    <xf numFmtId="178" fontId="8" fillId="0" borderId="1" xfId="0" applyNumberFormat="1" applyFont="1" applyFill="1" applyBorder="1" applyAlignment="1">
      <alignment vertical="center"/>
    </xf>
    <xf numFmtId="178" fontId="6" fillId="0" borderId="1" xfId="1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常规" xfId="0" builtinId="0"/>
    <cellStyle name="常规 34" xfId="2"/>
    <cellStyle name="常规 35" xfId="4"/>
    <cellStyle name="常规_2008年一般预算收支表1.8" xfId="1"/>
    <cellStyle name="千位分隔[0]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0E0E0"/>
      <rgbColor rgb="00993300"/>
      <rgbColor rgb="00ACA899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10"/>
  <sheetViews>
    <sheetView showZeros="0" tabSelected="1" workbookViewId="0">
      <pane ySplit="3" topLeftCell="A4" activePane="bottomLeft" state="frozenSplit"/>
      <selection pane="bottomLeft" activeCell="F7" sqref="F7"/>
    </sheetView>
  </sheetViews>
  <sheetFormatPr defaultRowHeight="14.25" customHeight="1"/>
  <cols>
    <col min="1" max="1" width="52.5703125" style="1" customWidth="1"/>
    <col min="2" max="2" width="21.85546875" style="1" customWidth="1"/>
    <col min="3" max="3" width="22.28515625" style="1" customWidth="1"/>
    <col min="4" max="16384" width="9.140625" style="1"/>
  </cols>
  <sheetData>
    <row r="1" spans="1:3" ht="41.25" customHeight="1">
      <c r="A1" s="12" t="s">
        <v>339</v>
      </c>
      <c r="B1" s="13"/>
      <c r="C1" s="13"/>
    </row>
    <row r="2" spans="1:3" ht="24.75" customHeight="1">
      <c r="C2" s="2" t="s">
        <v>2</v>
      </c>
    </row>
    <row r="3" spans="1:3" ht="30.75" customHeight="1">
      <c r="A3" s="3" t="s">
        <v>1</v>
      </c>
      <c r="B3" s="3" t="s">
        <v>3</v>
      </c>
      <c r="C3" s="3" t="s">
        <v>4</v>
      </c>
    </row>
    <row r="4" spans="1:3" ht="25.5" customHeight="1">
      <c r="A4" s="4" t="s">
        <v>0</v>
      </c>
      <c r="B4" s="8">
        <f>SUM(B5,B98,B101,B122,B144,B163,B177,B236,B279,B292,B303,B341,B346,B364,B375,B382,B392,B399,B404,B407)</f>
        <v>220096</v>
      </c>
      <c r="C4" s="8">
        <f>SUM(C5,C98,C101,C122,C144,C163,C177,C236,C279,C292,C303,C341,C346,C364,C375,C382,C392,C399,C404,C407)</f>
        <v>205980</v>
      </c>
    </row>
    <row r="5" spans="1:3" ht="25.5" customHeight="1">
      <c r="A5" s="7" t="s">
        <v>271</v>
      </c>
      <c r="B5" s="7">
        <f>SUM(B6,B11,B18,B24,B27,B33,B39,B41,B44,B47,B50,B54,B59,B67,B71,B76,B79,B83,B86,B91,B94,B96)</f>
        <v>26359</v>
      </c>
      <c r="C5" s="7">
        <f>SUM(C6,C11,C18,C24,C27,C33,C39,C41,C44,C47,C50,C54,C59,C67,C71,C76,C79,C83,C86,C91,C94,C96)</f>
        <v>29461</v>
      </c>
    </row>
    <row r="6" spans="1:3" ht="25.5" customHeight="1">
      <c r="A6" s="7" t="s">
        <v>5</v>
      </c>
      <c r="B6" s="7">
        <f>SUM(B7:B10)</f>
        <v>1076</v>
      </c>
      <c r="C6" s="7">
        <f>SUM(C7:C10)</f>
        <v>848</v>
      </c>
    </row>
    <row r="7" spans="1:3" ht="25.5" customHeight="1">
      <c r="A7" s="7" t="s">
        <v>6</v>
      </c>
      <c r="B7" s="5">
        <v>626</v>
      </c>
      <c r="C7" s="7">
        <v>474</v>
      </c>
    </row>
    <row r="8" spans="1:3" ht="25.5" customHeight="1">
      <c r="A8" s="7" t="s">
        <v>7</v>
      </c>
      <c r="B8" s="5">
        <v>81</v>
      </c>
      <c r="C8" s="7">
        <v>89</v>
      </c>
    </row>
    <row r="9" spans="1:3" ht="25.5" customHeight="1">
      <c r="A9" s="7" t="s">
        <v>8</v>
      </c>
      <c r="B9" s="5">
        <v>164</v>
      </c>
      <c r="C9" s="7">
        <v>36</v>
      </c>
    </row>
    <row r="10" spans="1:3" ht="25.5" customHeight="1">
      <c r="A10" s="7" t="s">
        <v>9</v>
      </c>
      <c r="B10" s="5">
        <v>205</v>
      </c>
      <c r="C10" s="7">
        <v>249</v>
      </c>
    </row>
    <row r="11" spans="1:3" ht="25.5" customHeight="1">
      <c r="A11" s="7" t="s">
        <v>10</v>
      </c>
      <c r="B11" s="7">
        <f>SUM(B12:B17)</f>
        <v>793</v>
      </c>
      <c r="C11" s="7">
        <f>SUM(C12:C17)</f>
        <v>580</v>
      </c>
    </row>
    <row r="12" spans="1:3" ht="25.5" customHeight="1">
      <c r="A12" s="7" t="s">
        <v>6</v>
      </c>
      <c r="B12" s="5">
        <v>413</v>
      </c>
      <c r="C12" s="7">
        <v>352</v>
      </c>
    </row>
    <row r="13" spans="1:3" ht="25.5" customHeight="1">
      <c r="A13" s="7" t="s">
        <v>7</v>
      </c>
      <c r="B13" s="5">
        <v>117</v>
      </c>
      <c r="C13" s="7">
        <v>63</v>
      </c>
    </row>
    <row r="14" spans="1:3" ht="25.5" customHeight="1">
      <c r="A14" s="7" t="s">
        <v>11</v>
      </c>
      <c r="B14" s="5">
        <v>140</v>
      </c>
      <c r="C14" s="7">
        <v>60</v>
      </c>
    </row>
    <row r="15" spans="1:3" ht="25.5" customHeight="1">
      <c r="A15" s="7" t="s">
        <v>12</v>
      </c>
      <c r="B15" s="5">
        <v>80</v>
      </c>
      <c r="C15" s="7">
        <v>80</v>
      </c>
    </row>
    <row r="16" spans="1:3" ht="25.5" customHeight="1">
      <c r="A16" s="7" t="s">
        <v>13</v>
      </c>
      <c r="B16" s="5">
        <v>23</v>
      </c>
      <c r="C16" s="7">
        <v>20</v>
      </c>
    </row>
    <row r="17" spans="1:3" ht="25.5" customHeight="1">
      <c r="A17" s="7" t="s">
        <v>14</v>
      </c>
      <c r="B17" s="5">
        <v>20</v>
      </c>
      <c r="C17" s="7">
        <v>5</v>
      </c>
    </row>
    <row r="18" spans="1:3" ht="25.5" customHeight="1">
      <c r="A18" s="7" t="s">
        <v>15</v>
      </c>
      <c r="B18" s="7">
        <f>SUM(B19:B23)</f>
        <v>3222</v>
      </c>
      <c r="C18" s="7">
        <f>SUM(C19:C23)</f>
        <v>4024</v>
      </c>
    </row>
    <row r="19" spans="1:3" ht="25.5" customHeight="1">
      <c r="A19" s="7" t="s">
        <v>6</v>
      </c>
      <c r="B19" s="5">
        <v>534</v>
      </c>
      <c r="C19" s="7">
        <v>939</v>
      </c>
    </row>
    <row r="20" spans="1:3" ht="25.5" customHeight="1">
      <c r="A20" s="7" t="s">
        <v>7</v>
      </c>
      <c r="B20" s="5">
        <v>1275</v>
      </c>
      <c r="C20" s="7">
        <v>929</v>
      </c>
    </row>
    <row r="21" spans="1:3" ht="25.5" customHeight="1">
      <c r="A21" s="7" t="s">
        <v>17</v>
      </c>
      <c r="B21" s="5">
        <v>34</v>
      </c>
      <c r="C21" s="7">
        <v>34</v>
      </c>
    </row>
    <row r="22" spans="1:3" ht="25.5" customHeight="1">
      <c r="A22" s="7" t="s">
        <v>18</v>
      </c>
      <c r="B22" s="5">
        <v>223</v>
      </c>
      <c r="C22" s="7">
        <f>617+30</f>
        <v>647</v>
      </c>
    </row>
    <row r="23" spans="1:3" ht="25.5" customHeight="1">
      <c r="A23" s="7" t="s">
        <v>19</v>
      </c>
      <c r="B23" s="5">
        <v>1156</v>
      </c>
      <c r="C23" s="7">
        <v>1475</v>
      </c>
    </row>
    <row r="24" spans="1:3" ht="25.5" customHeight="1">
      <c r="A24" s="7" t="s">
        <v>20</v>
      </c>
      <c r="B24" s="7">
        <f>SUM(B25:B26)</f>
        <v>388</v>
      </c>
      <c r="C24" s="7">
        <f>SUM(C25:C26)</f>
        <v>356</v>
      </c>
    </row>
    <row r="25" spans="1:3" ht="25.5" customHeight="1">
      <c r="A25" s="7" t="s">
        <v>6</v>
      </c>
      <c r="B25" s="5">
        <v>300</v>
      </c>
      <c r="C25" s="7">
        <v>254</v>
      </c>
    </row>
    <row r="26" spans="1:3" ht="25.5" customHeight="1">
      <c r="A26" s="7" t="s">
        <v>7</v>
      </c>
      <c r="B26" s="5">
        <v>88</v>
      </c>
      <c r="C26" s="7">
        <v>102</v>
      </c>
    </row>
    <row r="27" spans="1:3" ht="25.5" customHeight="1">
      <c r="A27" s="7" t="s">
        <v>21</v>
      </c>
      <c r="B27" s="7">
        <f>SUM(B28:B32)</f>
        <v>255</v>
      </c>
      <c r="C27" s="7">
        <f>SUM(C28:C32)</f>
        <v>244</v>
      </c>
    </row>
    <row r="28" spans="1:3" ht="25.5" customHeight="1">
      <c r="A28" s="7" t="s">
        <v>6</v>
      </c>
      <c r="B28" s="5">
        <v>74</v>
      </c>
      <c r="C28" s="7">
        <v>74</v>
      </c>
    </row>
    <row r="29" spans="1:3" ht="25.5" customHeight="1">
      <c r="A29" s="7" t="s">
        <v>7</v>
      </c>
      <c r="B29" s="5">
        <v>50</v>
      </c>
      <c r="C29" s="7">
        <v>46</v>
      </c>
    </row>
    <row r="30" spans="1:3" ht="25.5" customHeight="1">
      <c r="A30" s="7" t="s">
        <v>22</v>
      </c>
      <c r="B30" s="5">
        <v>106</v>
      </c>
      <c r="C30" s="7">
        <v>112</v>
      </c>
    </row>
    <row r="31" spans="1:3" ht="25.5" customHeight="1">
      <c r="A31" s="7" t="s">
        <v>272</v>
      </c>
      <c r="B31" s="5">
        <v>10</v>
      </c>
      <c r="C31" s="7"/>
    </row>
    <row r="32" spans="1:3" ht="25.5" customHeight="1">
      <c r="A32" s="7" t="s">
        <v>23</v>
      </c>
      <c r="B32" s="5">
        <v>15</v>
      </c>
      <c r="C32" s="7">
        <v>12</v>
      </c>
    </row>
    <row r="33" spans="1:3" ht="25.5" customHeight="1">
      <c r="A33" s="7" t="s">
        <v>24</v>
      </c>
      <c r="B33" s="7">
        <f>SUM(B34:B38)</f>
        <v>1757</v>
      </c>
      <c r="C33" s="7">
        <f>SUM(C34:C38)</f>
        <v>1758</v>
      </c>
    </row>
    <row r="34" spans="1:3" ht="25.5" customHeight="1">
      <c r="A34" s="7" t="s">
        <v>6</v>
      </c>
      <c r="B34" s="5">
        <v>764</v>
      </c>
      <c r="C34" s="7">
        <v>615</v>
      </c>
    </row>
    <row r="35" spans="1:3" ht="25.5" customHeight="1">
      <c r="A35" s="7" t="s">
        <v>25</v>
      </c>
      <c r="B35" s="5">
        <v>20</v>
      </c>
      <c r="C35" s="7">
        <v>20</v>
      </c>
    </row>
    <row r="36" spans="1:3" ht="25.5" customHeight="1">
      <c r="A36" s="7" t="s">
        <v>26</v>
      </c>
      <c r="B36" s="5">
        <v>423</v>
      </c>
      <c r="C36" s="7">
        <v>391</v>
      </c>
    </row>
    <row r="37" spans="1:3" ht="25.5" customHeight="1">
      <c r="A37" s="7" t="s">
        <v>27</v>
      </c>
      <c r="B37" s="5">
        <v>245</v>
      </c>
      <c r="C37" s="7">
        <v>37</v>
      </c>
    </row>
    <row r="38" spans="1:3" ht="25.5" customHeight="1">
      <c r="A38" s="7" t="s">
        <v>28</v>
      </c>
      <c r="B38" s="5">
        <v>305</v>
      </c>
      <c r="C38" s="7">
        <v>695</v>
      </c>
    </row>
    <row r="39" spans="1:3" ht="25.5" customHeight="1">
      <c r="A39" s="7" t="s">
        <v>29</v>
      </c>
      <c r="B39" s="7">
        <f>SUM(B40)</f>
        <v>6752</v>
      </c>
      <c r="C39" s="7">
        <f>SUM(C40)</f>
        <v>6031</v>
      </c>
    </row>
    <row r="40" spans="1:3" ht="25.5" customHeight="1">
      <c r="A40" s="7" t="s">
        <v>30</v>
      </c>
      <c r="B40" s="5">
        <v>6752</v>
      </c>
      <c r="C40" s="7">
        <v>6031</v>
      </c>
    </row>
    <row r="41" spans="1:3" ht="25.5" customHeight="1">
      <c r="A41" s="7" t="s">
        <v>31</v>
      </c>
      <c r="B41" s="7">
        <f>SUM(B42:B43)</f>
        <v>345</v>
      </c>
      <c r="C41" s="7">
        <f>SUM(C42:C43)</f>
        <v>284</v>
      </c>
    </row>
    <row r="42" spans="1:3" ht="25.5" customHeight="1">
      <c r="A42" s="7" t="s">
        <v>6</v>
      </c>
      <c r="B42" s="5">
        <v>202</v>
      </c>
      <c r="C42" s="7">
        <v>196</v>
      </c>
    </row>
    <row r="43" spans="1:3" ht="25.5" customHeight="1">
      <c r="A43" s="7" t="s">
        <v>7</v>
      </c>
      <c r="B43" s="5">
        <v>143</v>
      </c>
      <c r="C43" s="7">
        <v>88</v>
      </c>
    </row>
    <row r="44" spans="1:3" ht="25.5" customHeight="1">
      <c r="A44" s="7" t="s">
        <v>32</v>
      </c>
      <c r="B44" s="7">
        <f>SUM(B45:B46)</f>
        <v>70</v>
      </c>
      <c r="C44" s="7">
        <f>SUM(C45:C46)</f>
        <v>70</v>
      </c>
    </row>
    <row r="45" spans="1:3" ht="25.5" customHeight="1">
      <c r="A45" s="7" t="s">
        <v>33</v>
      </c>
      <c r="B45" s="5">
        <v>60</v>
      </c>
      <c r="C45" s="7">
        <v>60</v>
      </c>
    </row>
    <row r="46" spans="1:3" ht="25.5" customHeight="1">
      <c r="A46" s="7" t="s">
        <v>34</v>
      </c>
      <c r="B46" s="5">
        <v>10</v>
      </c>
      <c r="C46" s="7">
        <v>10</v>
      </c>
    </row>
    <row r="47" spans="1:3" ht="25.5" customHeight="1">
      <c r="A47" s="7" t="s">
        <v>35</v>
      </c>
      <c r="B47" s="7">
        <f>SUM(B48:B49)</f>
        <v>315</v>
      </c>
      <c r="C47" s="7">
        <f>SUM(C49)</f>
        <v>1600</v>
      </c>
    </row>
    <row r="48" spans="1:3" ht="25.5" customHeight="1">
      <c r="A48" s="7" t="s">
        <v>273</v>
      </c>
      <c r="B48" s="7">
        <v>113</v>
      </c>
      <c r="C48" s="7"/>
    </row>
    <row r="49" spans="1:3" ht="25.5" customHeight="1">
      <c r="A49" s="7" t="s">
        <v>36</v>
      </c>
      <c r="B49" s="5">
        <v>202</v>
      </c>
      <c r="C49" s="7">
        <v>1600</v>
      </c>
    </row>
    <row r="50" spans="1:3" ht="25.5" customHeight="1">
      <c r="A50" s="7" t="s">
        <v>37</v>
      </c>
      <c r="B50" s="7">
        <f>SUM(B51:B53)</f>
        <v>673</v>
      </c>
      <c r="C50" s="7">
        <f>SUM(C51:C53)</f>
        <v>650</v>
      </c>
    </row>
    <row r="51" spans="1:3" ht="25.5" customHeight="1">
      <c r="A51" s="7" t="s">
        <v>6</v>
      </c>
      <c r="B51" s="5">
        <v>433</v>
      </c>
      <c r="C51" s="7">
        <v>570</v>
      </c>
    </row>
    <row r="52" spans="1:3" ht="25.5" customHeight="1">
      <c r="A52" s="7" t="s">
        <v>274</v>
      </c>
      <c r="B52" s="5">
        <v>82</v>
      </c>
      <c r="C52" s="7"/>
    </row>
    <row r="53" spans="1:3" ht="25.5" customHeight="1">
      <c r="A53" s="7" t="s">
        <v>270</v>
      </c>
      <c r="B53" s="5">
        <v>158</v>
      </c>
      <c r="C53" s="7">
        <v>80</v>
      </c>
    </row>
    <row r="54" spans="1:3" ht="25.5" customHeight="1">
      <c r="A54" s="7" t="s">
        <v>38</v>
      </c>
      <c r="B54" s="7">
        <f>SUM(B55:B58)</f>
        <v>1587</v>
      </c>
      <c r="C54" s="7">
        <f>SUM(C55:C58)</f>
        <v>3637</v>
      </c>
    </row>
    <row r="55" spans="1:3" ht="25.5" customHeight="1">
      <c r="A55" s="7" t="s">
        <v>6</v>
      </c>
      <c r="B55" s="5">
        <v>580</v>
      </c>
      <c r="C55" s="7">
        <v>509</v>
      </c>
    </row>
    <row r="56" spans="1:3" ht="25.5" customHeight="1">
      <c r="A56" s="7" t="s">
        <v>7</v>
      </c>
      <c r="B56" s="5">
        <v>815</v>
      </c>
      <c r="C56" s="7">
        <v>2456</v>
      </c>
    </row>
    <row r="57" spans="1:3" ht="25.5" customHeight="1">
      <c r="A57" s="7" t="s">
        <v>39</v>
      </c>
      <c r="B57" s="5"/>
      <c r="C57" s="7">
        <v>26</v>
      </c>
    </row>
    <row r="58" spans="1:3" ht="25.5" customHeight="1">
      <c r="A58" s="7" t="s">
        <v>40</v>
      </c>
      <c r="B58" s="5">
        <v>192</v>
      </c>
      <c r="C58" s="7">
        <v>646</v>
      </c>
    </row>
    <row r="59" spans="1:3" ht="25.5" customHeight="1">
      <c r="A59" s="7" t="s">
        <v>41</v>
      </c>
      <c r="B59" s="7">
        <f>SUM(B60:B66)</f>
        <v>3163</v>
      </c>
      <c r="C59" s="7">
        <f>SUM(C60:C65)</f>
        <v>2558</v>
      </c>
    </row>
    <row r="60" spans="1:3" ht="25.5" customHeight="1">
      <c r="A60" s="7" t="s">
        <v>6</v>
      </c>
      <c r="B60" s="5">
        <v>486</v>
      </c>
      <c r="C60" s="7">
        <v>2267</v>
      </c>
    </row>
    <row r="61" spans="1:3" ht="25.5" customHeight="1">
      <c r="A61" s="7" t="s">
        <v>7</v>
      </c>
      <c r="B61" s="5">
        <v>57</v>
      </c>
      <c r="C61" s="7">
        <v>95</v>
      </c>
    </row>
    <row r="62" spans="1:3" ht="25.5" customHeight="1">
      <c r="A62" s="7" t="s">
        <v>42</v>
      </c>
      <c r="B62" s="5">
        <v>129</v>
      </c>
      <c r="C62" s="7">
        <v>83</v>
      </c>
    </row>
    <row r="63" spans="1:3" ht="25.5" customHeight="1">
      <c r="A63" s="7" t="s">
        <v>43</v>
      </c>
      <c r="B63" s="5">
        <v>72</v>
      </c>
      <c r="C63" s="7">
        <v>59</v>
      </c>
    </row>
    <row r="64" spans="1:3" ht="25.5" customHeight="1">
      <c r="A64" s="7" t="s">
        <v>44</v>
      </c>
      <c r="B64" s="5"/>
      <c r="C64" s="7">
        <v>24</v>
      </c>
    </row>
    <row r="65" spans="1:3" ht="25.5" customHeight="1">
      <c r="A65" s="7" t="s">
        <v>27</v>
      </c>
      <c r="B65" s="5">
        <v>53</v>
      </c>
      <c r="C65" s="7">
        <v>30</v>
      </c>
    </row>
    <row r="66" spans="1:3" ht="25.5" customHeight="1">
      <c r="A66" s="7" t="s">
        <v>275</v>
      </c>
      <c r="B66" s="5">
        <v>2366</v>
      </c>
      <c r="C66" s="7"/>
    </row>
    <row r="67" spans="1:3" ht="25.5" customHeight="1">
      <c r="A67" s="7" t="s">
        <v>45</v>
      </c>
      <c r="B67" s="7">
        <f>SUM(B68:B70)</f>
        <v>180</v>
      </c>
      <c r="C67" s="7">
        <f>SUM(C68:C70)</f>
        <v>154</v>
      </c>
    </row>
    <row r="68" spans="1:3" ht="25.5" customHeight="1">
      <c r="A68" s="7" t="s">
        <v>6</v>
      </c>
      <c r="B68" s="5">
        <v>129</v>
      </c>
      <c r="C68" s="7">
        <v>111</v>
      </c>
    </row>
    <row r="69" spans="1:3" ht="25.5" customHeight="1">
      <c r="A69" s="7" t="s">
        <v>7</v>
      </c>
      <c r="B69" s="5">
        <v>43</v>
      </c>
      <c r="C69" s="7">
        <v>40</v>
      </c>
    </row>
    <row r="70" spans="1:3" ht="25.5" customHeight="1">
      <c r="A70" s="7" t="s">
        <v>46</v>
      </c>
      <c r="B70" s="5">
        <v>8</v>
      </c>
      <c r="C70" s="7">
        <v>3</v>
      </c>
    </row>
    <row r="71" spans="1:3" ht="25.5" customHeight="1">
      <c r="A71" s="7" t="s">
        <v>47</v>
      </c>
      <c r="B71" s="7">
        <f>SUM(B72:B75)</f>
        <v>182</v>
      </c>
      <c r="C71" s="7">
        <f>SUM(C72:C75)</f>
        <v>173</v>
      </c>
    </row>
    <row r="72" spans="1:3" ht="25.5" customHeight="1">
      <c r="A72" s="7" t="s">
        <v>6</v>
      </c>
      <c r="B72" s="5">
        <v>12</v>
      </c>
      <c r="C72" s="7">
        <v>12</v>
      </c>
    </row>
    <row r="73" spans="1:3" ht="25.5" customHeight="1">
      <c r="A73" s="7" t="s">
        <v>7</v>
      </c>
      <c r="B73" s="5">
        <v>139</v>
      </c>
      <c r="C73" s="7">
        <v>119</v>
      </c>
    </row>
    <row r="74" spans="1:3" ht="25.5" customHeight="1">
      <c r="A74" s="7" t="s">
        <v>48</v>
      </c>
      <c r="B74" s="5">
        <v>25</v>
      </c>
      <c r="C74" s="7">
        <v>31</v>
      </c>
    </row>
    <row r="75" spans="1:3" ht="25.5" customHeight="1">
      <c r="A75" s="7" t="s">
        <v>49</v>
      </c>
      <c r="B75" s="5">
        <v>6</v>
      </c>
      <c r="C75" s="7">
        <v>11</v>
      </c>
    </row>
    <row r="76" spans="1:3" ht="25.5" customHeight="1">
      <c r="A76" s="7" t="s">
        <v>50</v>
      </c>
      <c r="B76" s="7">
        <f>SUM(B77:B78)</f>
        <v>146</v>
      </c>
      <c r="C76" s="7">
        <f>SUM(C77:C78)</f>
        <v>366</v>
      </c>
    </row>
    <row r="77" spans="1:3" ht="25.5" customHeight="1">
      <c r="A77" s="7" t="s">
        <v>6</v>
      </c>
      <c r="B77" s="5">
        <v>120</v>
      </c>
      <c r="C77" s="7">
        <v>90</v>
      </c>
    </row>
    <row r="78" spans="1:3" ht="25.5" customHeight="1">
      <c r="A78" s="7" t="s">
        <v>7</v>
      </c>
      <c r="B78" s="5">
        <v>26</v>
      </c>
      <c r="C78" s="7">
        <f>26+200+50</f>
        <v>276</v>
      </c>
    </row>
    <row r="79" spans="1:3" ht="25.5" customHeight="1">
      <c r="A79" s="7" t="s">
        <v>51</v>
      </c>
      <c r="B79" s="7">
        <f>SUM(B80:B82)</f>
        <v>501</v>
      </c>
      <c r="C79" s="7">
        <f>SUM(C80:C82)</f>
        <v>1498</v>
      </c>
    </row>
    <row r="80" spans="1:3" ht="25.5" customHeight="1">
      <c r="A80" s="7" t="s">
        <v>6</v>
      </c>
      <c r="B80" s="5">
        <v>254</v>
      </c>
      <c r="C80" s="7">
        <v>210</v>
      </c>
    </row>
    <row r="81" spans="1:3" ht="25.5" customHeight="1">
      <c r="A81" s="7" t="s">
        <v>7</v>
      </c>
      <c r="B81" s="5">
        <v>230</v>
      </c>
      <c r="C81" s="7">
        <v>1283</v>
      </c>
    </row>
    <row r="82" spans="1:3" ht="25.5" customHeight="1">
      <c r="A82" s="7" t="s">
        <v>52</v>
      </c>
      <c r="B82" s="5">
        <v>17</v>
      </c>
      <c r="C82" s="7">
        <v>5</v>
      </c>
    </row>
    <row r="83" spans="1:3" ht="25.5" customHeight="1">
      <c r="A83" s="7" t="s">
        <v>53</v>
      </c>
      <c r="B83" s="7">
        <f>SUM(B84:B85)</f>
        <v>3150</v>
      </c>
      <c r="C83" s="7">
        <f>SUM(C84:C85)</f>
        <v>2692</v>
      </c>
    </row>
    <row r="84" spans="1:3" ht="25.5" customHeight="1">
      <c r="A84" s="7" t="s">
        <v>6</v>
      </c>
      <c r="B84" s="5">
        <v>2050</v>
      </c>
      <c r="C84" s="7">
        <v>1304</v>
      </c>
    </row>
    <row r="85" spans="1:3" ht="25.5" customHeight="1">
      <c r="A85" s="7" t="s">
        <v>7</v>
      </c>
      <c r="B85" s="5">
        <v>1100</v>
      </c>
      <c r="C85" s="7">
        <f>1298+90</f>
        <v>1388</v>
      </c>
    </row>
    <row r="86" spans="1:3" ht="25.5" customHeight="1">
      <c r="A86" s="7" t="s">
        <v>54</v>
      </c>
      <c r="B86" s="7">
        <f>SUM(B87:B90)</f>
        <v>1550</v>
      </c>
      <c r="C86" s="7">
        <f>SUM(C87:C90)</f>
        <v>1132</v>
      </c>
    </row>
    <row r="87" spans="1:3" ht="25.5" customHeight="1">
      <c r="A87" s="7" t="s">
        <v>6</v>
      </c>
      <c r="B87" s="5">
        <v>1487</v>
      </c>
      <c r="C87" s="7">
        <v>396</v>
      </c>
    </row>
    <row r="88" spans="1:3" ht="25.5" customHeight="1">
      <c r="A88" s="7" t="s">
        <v>7</v>
      </c>
      <c r="B88" s="5">
        <v>15</v>
      </c>
      <c r="C88" s="7">
        <v>453</v>
      </c>
    </row>
    <row r="89" spans="1:3" ht="25.5" customHeight="1">
      <c r="A89" s="7" t="s">
        <v>16</v>
      </c>
      <c r="B89" s="5">
        <v>43</v>
      </c>
      <c r="C89" s="7">
        <v>239</v>
      </c>
    </row>
    <row r="90" spans="1:3" ht="25.5" customHeight="1">
      <c r="A90" s="7" t="s">
        <v>19</v>
      </c>
      <c r="B90" s="5">
        <v>5</v>
      </c>
      <c r="C90" s="7">
        <v>44</v>
      </c>
    </row>
    <row r="91" spans="1:3" ht="25.5" customHeight="1">
      <c r="A91" s="7" t="s">
        <v>55</v>
      </c>
      <c r="B91" s="7">
        <f>SUM(B92:B93)</f>
        <v>156</v>
      </c>
      <c r="C91" s="7">
        <f>SUM(C92:C93)</f>
        <v>162</v>
      </c>
    </row>
    <row r="92" spans="1:3" ht="25.5" customHeight="1">
      <c r="A92" s="7" t="s">
        <v>6</v>
      </c>
      <c r="B92" s="5">
        <v>102</v>
      </c>
      <c r="C92" s="7">
        <v>109</v>
      </c>
    </row>
    <row r="93" spans="1:3" ht="25.5" customHeight="1">
      <c r="A93" s="7" t="s">
        <v>7</v>
      </c>
      <c r="B93" s="5">
        <v>54</v>
      </c>
      <c r="C93" s="7">
        <v>53</v>
      </c>
    </row>
    <row r="94" spans="1:3" ht="25.5" customHeight="1">
      <c r="A94" s="7" t="s">
        <v>56</v>
      </c>
      <c r="B94" s="7">
        <v>0</v>
      </c>
      <c r="C94" s="7">
        <v>4</v>
      </c>
    </row>
    <row r="95" spans="1:3" ht="25.5" customHeight="1">
      <c r="A95" s="7" t="s">
        <v>7</v>
      </c>
      <c r="B95" s="5">
        <v>0</v>
      </c>
      <c r="C95" s="7">
        <v>4</v>
      </c>
    </row>
    <row r="96" spans="1:3" ht="25.5" customHeight="1">
      <c r="A96" s="7" t="s">
        <v>57</v>
      </c>
      <c r="B96" s="7">
        <v>98</v>
      </c>
      <c r="C96" s="7">
        <v>640</v>
      </c>
    </row>
    <row r="97" spans="1:3" ht="25.5" customHeight="1">
      <c r="A97" s="7" t="s">
        <v>58</v>
      </c>
      <c r="B97" s="5">
        <v>98</v>
      </c>
      <c r="C97" s="7">
        <v>640</v>
      </c>
    </row>
    <row r="98" spans="1:3" ht="25.5" customHeight="1">
      <c r="A98" s="7" t="s">
        <v>59</v>
      </c>
      <c r="B98" s="7">
        <v>496</v>
      </c>
      <c r="C98" s="7">
        <v>442</v>
      </c>
    </row>
    <row r="99" spans="1:3" ht="25.5" customHeight="1">
      <c r="A99" s="7" t="s">
        <v>60</v>
      </c>
      <c r="B99" s="5">
        <v>496</v>
      </c>
      <c r="C99" s="7">
        <v>442</v>
      </c>
    </row>
    <row r="100" spans="1:3" ht="25.5" customHeight="1">
      <c r="A100" s="7" t="s">
        <v>61</v>
      </c>
      <c r="B100" s="5">
        <v>496</v>
      </c>
      <c r="C100" s="7">
        <v>442</v>
      </c>
    </row>
    <row r="101" spans="1:3" ht="25.5" customHeight="1">
      <c r="A101" s="7" t="s">
        <v>62</v>
      </c>
      <c r="B101" s="7">
        <f>SUM(B102,B104,B107,B109,B111,B119,B121)</f>
        <v>28522</v>
      </c>
      <c r="C101" s="7">
        <f>SUM(C102,C104,C107,C109,C111,C119)</f>
        <v>26088</v>
      </c>
    </row>
    <row r="102" spans="1:3" ht="25.5" customHeight="1">
      <c r="A102" s="7" t="s">
        <v>63</v>
      </c>
      <c r="B102" s="5">
        <v>646</v>
      </c>
      <c r="C102" s="7">
        <v>589</v>
      </c>
    </row>
    <row r="103" spans="1:3" ht="25.5" customHeight="1">
      <c r="A103" s="7" t="s">
        <v>64</v>
      </c>
      <c r="B103" s="5">
        <v>646</v>
      </c>
      <c r="C103" s="7">
        <v>589</v>
      </c>
    </row>
    <row r="104" spans="1:3" ht="25.5" customHeight="1">
      <c r="A104" s="7" t="s">
        <v>65</v>
      </c>
      <c r="B104" s="7">
        <f>SUM(B105:B106)</f>
        <v>26707</v>
      </c>
      <c r="C104" s="7">
        <f>SUM(C105:C106)</f>
        <v>23225</v>
      </c>
    </row>
    <row r="105" spans="1:3" ht="25.5" customHeight="1">
      <c r="A105" s="7" t="s">
        <v>6</v>
      </c>
      <c r="B105" s="5">
        <v>20440</v>
      </c>
      <c r="C105" s="7">
        <v>18942</v>
      </c>
    </row>
    <row r="106" spans="1:3" ht="25.5" customHeight="1">
      <c r="A106" s="7" t="s">
        <v>7</v>
      </c>
      <c r="B106" s="5">
        <v>6267</v>
      </c>
      <c r="C106" s="7">
        <v>4283</v>
      </c>
    </row>
    <row r="107" spans="1:3" ht="25.5" customHeight="1">
      <c r="A107" s="7" t="s">
        <v>66</v>
      </c>
      <c r="B107" s="5">
        <v>12</v>
      </c>
      <c r="C107" s="7">
        <v>523</v>
      </c>
    </row>
    <row r="108" spans="1:3" ht="25.5" customHeight="1">
      <c r="A108" s="7" t="s">
        <v>7</v>
      </c>
      <c r="B108" s="9">
        <v>12</v>
      </c>
      <c r="C108" s="7">
        <v>523</v>
      </c>
    </row>
    <row r="109" spans="1:3" ht="25.5" customHeight="1">
      <c r="A109" s="7" t="s">
        <v>67</v>
      </c>
      <c r="B109" s="5">
        <v>23</v>
      </c>
      <c r="C109" s="7">
        <v>882</v>
      </c>
    </row>
    <row r="110" spans="1:3" ht="25.5" customHeight="1">
      <c r="A110" s="7" t="s">
        <v>7</v>
      </c>
      <c r="B110" s="5">
        <v>23</v>
      </c>
      <c r="C110" s="7">
        <v>882</v>
      </c>
    </row>
    <row r="111" spans="1:3" ht="25.5" customHeight="1">
      <c r="A111" s="7" t="s">
        <v>68</v>
      </c>
      <c r="B111" s="7">
        <f>SUM(B112:B118)</f>
        <v>1071</v>
      </c>
      <c r="C111" s="7">
        <f>SUM(C112:C118)</f>
        <v>832</v>
      </c>
    </row>
    <row r="112" spans="1:3" ht="25.5" customHeight="1">
      <c r="A112" s="7" t="s">
        <v>6</v>
      </c>
      <c r="B112" s="5">
        <v>637</v>
      </c>
      <c r="C112" s="7">
        <v>582</v>
      </c>
    </row>
    <row r="113" spans="1:3" ht="25.5" customHeight="1">
      <c r="A113" s="7" t="s">
        <v>274</v>
      </c>
      <c r="B113" s="5">
        <v>5</v>
      </c>
      <c r="C113" s="7"/>
    </row>
    <row r="114" spans="1:3" ht="25.5" customHeight="1">
      <c r="A114" s="7" t="s">
        <v>69</v>
      </c>
      <c r="B114" s="9">
        <v>56</v>
      </c>
      <c r="C114" s="7">
        <v>36</v>
      </c>
    </row>
    <row r="115" spans="1:3" ht="25.5" customHeight="1">
      <c r="A115" s="7" t="s">
        <v>276</v>
      </c>
      <c r="B115" s="9">
        <v>15</v>
      </c>
      <c r="C115" s="7"/>
    </row>
    <row r="116" spans="1:3" ht="25.5" customHeight="1">
      <c r="A116" s="7" t="s">
        <v>70</v>
      </c>
      <c r="B116" s="5">
        <v>150</v>
      </c>
      <c r="C116" s="7">
        <v>150</v>
      </c>
    </row>
    <row r="117" spans="1:3" ht="25.5" customHeight="1">
      <c r="A117" s="7" t="s">
        <v>71</v>
      </c>
      <c r="B117" s="5">
        <v>159</v>
      </c>
      <c r="C117" s="7">
        <v>18</v>
      </c>
    </row>
    <row r="118" spans="1:3" ht="25.5" customHeight="1">
      <c r="A118" s="7" t="s">
        <v>19</v>
      </c>
      <c r="B118" s="5">
        <v>49</v>
      </c>
      <c r="C118" s="7">
        <v>46</v>
      </c>
    </row>
    <row r="119" spans="1:3" ht="25.5" customHeight="1">
      <c r="A119" s="7" t="s">
        <v>72</v>
      </c>
      <c r="B119" s="5">
        <v>18</v>
      </c>
      <c r="C119" s="7">
        <v>37</v>
      </c>
    </row>
    <row r="120" spans="1:3" ht="25.5" customHeight="1">
      <c r="A120" s="7" t="s">
        <v>7</v>
      </c>
      <c r="B120" s="5">
        <v>18</v>
      </c>
      <c r="C120" s="7">
        <v>37</v>
      </c>
    </row>
    <row r="121" spans="1:3" ht="25.5" customHeight="1">
      <c r="A121" s="7" t="s">
        <v>277</v>
      </c>
      <c r="B121" s="5">
        <v>45</v>
      </c>
      <c r="C121" s="7"/>
    </row>
    <row r="122" spans="1:3" ht="25.5" customHeight="1">
      <c r="A122" s="7" t="s">
        <v>73</v>
      </c>
      <c r="B122" s="7">
        <f>SUM(B123,B128,B135,B138,B140,B142)</f>
        <v>47291</v>
      </c>
      <c r="C122" s="7">
        <f>SUM(C123,C128,C135,C138,C140,C142)</f>
        <v>44318</v>
      </c>
    </row>
    <row r="123" spans="1:3" ht="25.5" customHeight="1">
      <c r="A123" s="7" t="s">
        <v>74</v>
      </c>
      <c r="B123" s="7">
        <f>SUM(B124:B127)</f>
        <v>1027</v>
      </c>
      <c r="C123" s="7">
        <f>SUM(C124:C127)</f>
        <v>969</v>
      </c>
    </row>
    <row r="124" spans="1:3" ht="25.5" customHeight="1">
      <c r="A124" s="7" t="s">
        <v>6</v>
      </c>
      <c r="B124" s="5">
        <v>685</v>
      </c>
      <c r="C124" s="7">
        <v>645</v>
      </c>
    </row>
    <row r="125" spans="1:3" ht="25.5" customHeight="1">
      <c r="A125" s="7" t="s">
        <v>7</v>
      </c>
      <c r="B125" s="5">
        <v>100</v>
      </c>
      <c r="C125" s="7">
        <v>90</v>
      </c>
    </row>
    <row r="126" spans="1:3" ht="25.5" customHeight="1">
      <c r="A126" s="7" t="s">
        <v>16</v>
      </c>
      <c r="B126" s="5">
        <v>81</v>
      </c>
      <c r="C126" s="7">
        <v>57</v>
      </c>
    </row>
    <row r="127" spans="1:3" ht="25.5" customHeight="1">
      <c r="A127" s="7" t="s">
        <v>75</v>
      </c>
      <c r="B127" s="5">
        <v>161</v>
      </c>
      <c r="C127" s="7">
        <v>177</v>
      </c>
    </row>
    <row r="128" spans="1:3" ht="25.5" customHeight="1">
      <c r="A128" s="7" t="s">
        <v>76</v>
      </c>
      <c r="B128" s="7">
        <f>SUM(B129:B134)</f>
        <v>35738</v>
      </c>
      <c r="C128" s="7">
        <f>SUM(C129:C134)</f>
        <v>33682</v>
      </c>
    </row>
    <row r="129" spans="1:3" ht="25.5" customHeight="1">
      <c r="A129" s="7" t="s">
        <v>77</v>
      </c>
      <c r="B129" s="5">
        <v>451</v>
      </c>
      <c r="C129" s="7">
        <v>433</v>
      </c>
    </row>
    <row r="130" spans="1:3" ht="25.5" customHeight="1">
      <c r="A130" s="7" t="s">
        <v>78</v>
      </c>
      <c r="B130" s="5">
        <v>20405</v>
      </c>
      <c r="C130" s="7">
        <v>18819</v>
      </c>
    </row>
    <row r="131" spans="1:3" ht="25.5" customHeight="1">
      <c r="A131" s="7" t="s">
        <v>79</v>
      </c>
      <c r="B131" s="5">
        <v>11649</v>
      </c>
      <c r="C131" s="7">
        <v>12641</v>
      </c>
    </row>
    <row r="132" spans="1:3" ht="25.5" customHeight="1">
      <c r="A132" s="7" t="s">
        <v>80</v>
      </c>
      <c r="B132" s="5">
        <v>38</v>
      </c>
      <c r="C132" s="7">
        <v>60</v>
      </c>
    </row>
    <row r="133" spans="1:3" ht="25.5" customHeight="1">
      <c r="A133" s="7" t="s">
        <v>81</v>
      </c>
      <c r="B133" s="5"/>
      <c r="C133" s="7">
        <v>50</v>
      </c>
    </row>
    <row r="134" spans="1:3" ht="25.5" customHeight="1">
      <c r="A134" s="7" t="s">
        <v>82</v>
      </c>
      <c r="B134" s="5">
        <v>3195</v>
      </c>
      <c r="C134" s="7">
        <v>1679</v>
      </c>
    </row>
    <row r="135" spans="1:3" ht="25.5" customHeight="1">
      <c r="A135" s="7" t="s">
        <v>83</v>
      </c>
      <c r="B135" s="7">
        <f>SUM(B136:B137)</f>
        <v>123</v>
      </c>
      <c r="C135" s="7">
        <f>SUM(C136:C137)</f>
        <v>68</v>
      </c>
    </row>
    <row r="136" spans="1:3" ht="25.5" customHeight="1">
      <c r="A136" s="7" t="s">
        <v>84</v>
      </c>
      <c r="B136" s="5">
        <v>114</v>
      </c>
      <c r="C136" s="7">
        <v>1</v>
      </c>
    </row>
    <row r="137" spans="1:3" ht="25.5" customHeight="1">
      <c r="A137" s="7" t="s">
        <v>85</v>
      </c>
      <c r="B137" s="5">
        <v>9</v>
      </c>
      <c r="C137" s="7">
        <v>67</v>
      </c>
    </row>
    <row r="138" spans="1:3" ht="25.5" customHeight="1">
      <c r="A138" s="7" t="s">
        <v>86</v>
      </c>
      <c r="B138" s="7">
        <f>SUM(B139)</f>
        <v>28</v>
      </c>
      <c r="C138" s="7">
        <f>SUM(C139)</f>
        <v>37</v>
      </c>
    </row>
    <row r="139" spans="1:3" ht="25.5" customHeight="1">
      <c r="A139" s="7" t="s">
        <v>87</v>
      </c>
      <c r="B139" s="5">
        <v>28</v>
      </c>
      <c r="C139" s="7">
        <v>37</v>
      </c>
    </row>
    <row r="140" spans="1:3" ht="25.5" customHeight="1">
      <c r="A140" s="7" t="s">
        <v>88</v>
      </c>
      <c r="B140" s="5">
        <v>10275</v>
      </c>
      <c r="C140" s="7">
        <v>9367</v>
      </c>
    </row>
    <row r="141" spans="1:3" ht="25.5" customHeight="1">
      <c r="A141" s="7" t="s">
        <v>89</v>
      </c>
      <c r="B141" s="5">
        <v>10275</v>
      </c>
      <c r="C141" s="7">
        <v>9367</v>
      </c>
    </row>
    <row r="142" spans="1:3" ht="25.5" customHeight="1">
      <c r="A142" s="7" t="s">
        <v>90</v>
      </c>
      <c r="B142" s="9">
        <v>100</v>
      </c>
      <c r="C142" s="7">
        <v>195</v>
      </c>
    </row>
    <row r="143" spans="1:3" ht="25.5" customHeight="1">
      <c r="A143" s="7" t="s">
        <v>91</v>
      </c>
      <c r="B143" s="5">
        <v>100</v>
      </c>
      <c r="C143" s="7">
        <v>195</v>
      </c>
    </row>
    <row r="144" spans="1:3" ht="25.5" customHeight="1">
      <c r="A144" s="7" t="s">
        <v>92</v>
      </c>
      <c r="B144" s="7">
        <f>SUM(B145,B151,B155,B160,B158)</f>
        <v>11267</v>
      </c>
      <c r="C144" s="7">
        <f>SUM(C145,C151,C155,C160)</f>
        <v>2648</v>
      </c>
    </row>
    <row r="145" spans="1:3" ht="25.5" customHeight="1">
      <c r="A145" s="7" t="s">
        <v>93</v>
      </c>
      <c r="B145" s="7">
        <f>SUM(B146:B150)</f>
        <v>628</v>
      </c>
      <c r="C145" s="7">
        <f>SUM(C146:C148)</f>
        <v>253</v>
      </c>
    </row>
    <row r="146" spans="1:3" ht="25.5" customHeight="1">
      <c r="A146" s="7" t="s">
        <v>6</v>
      </c>
      <c r="B146" s="5">
        <v>201</v>
      </c>
      <c r="C146" s="7">
        <v>187</v>
      </c>
    </row>
    <row r="147" spans="1:3" ht="25.5" customHeight="1">
      <c r="A147" s="7" t="s">
        <v>7</v>
      </c>
      <c r="B147" s="5">
        <v>22</v>
      </c>
      <c r="C147" s="7">
        <v>41</v>
      </c>
    </row>
    <row r="148" spans="1:3" ht="25.5" customHeight="1">
      <c r="A148" s="7" t="s">
        <v>94</v>
      </c>
      <c r="B148" s="5">
        <v>25</v>
      </c>
      <c r="C148" s="7">
        <v>25</v>
      </c>
    </row>
    <row r="149" spans="1:3" ht="25.5" customHeight="1">
      <c r="A149" s="7" t="s">
        <v>278</v>
      </c>
      <c r="B149" s="5">
        <v>80</v>
      </c>
      <c r="C149" s="7"/>
    </row>
    <row r="150" spans="1:3" ht="25.5" customHeight="1">
      <c r="A150" s="7" t="s">
        <v>279</v>
      </c>
      <c r="B150" s="5">
        <v>300</v>
      </c>
      <c r="C150" s="7"/>
    </row>
    <row r="151" spans="1:3" ht="25.5" customHeight="1">
      <c r="A151" s="7" t="s">
        <v>95</v>
      </c>
      <c r="B151" s="7">
        <f>SUM(B152:B154)</f>
        <v>7509</v>
      </c>
      <c r="C151" s="7">
        <f>SUM(C152:C153)</f>
        <v>2285</v>
      </c>
    </row>
    <row r="152" spans="1:3" ht="25.5" customHeight="1">
      <c r="A152" s="7" t="s">
        <v>96</v>
      </c>
      <c r="B152" s="5">
        <v>1079</v>
      </c>
      <c r="C152" s="7">
        <v>1935</v>
      </c>
    </row>
    <row r="153" spans="1:3" ht="25.5" customHeight="1">
      <c r="A153" s="7" t="s">
        <v>97</v>
      </c>
      <c r="B153" s="5">
        <v>4871</v>
      </c>
      <c r="C153" s="7">
        <v>350</v>
      </c>
    </row>
    <row r="154" spans="1:3" ht="25.5" customHeight="1">
      <c r="A154" s="7" t="s">
        <v>280</v>
      </c>
      <c r="B154" s="5">
        <v>1559</v>
      </c>
      <c r="C154" s="7"/>
    </row>
    <row r="155" spans="1:3" ht="25.5" customHeight="1">
      <c r="A155" s="7" t="s">
        <v>98</v>
      </c>
      <c r="B155" s="5">
        <f>SUM(B156:B157)</f>
        <v>100</v>
      </c>
      <c r="C155" s="7">
        <v>100</v>
      </c>
    </row>
    <row r="156" spans="1:3" ht="25.5" customHeight="1">
      <c r="A156" s="7" t="s">
        <v>99</v>
      </c>
      <c r="B156" s="5">
        <v>80</v>
      </c>
      <c r="C156" s="7">
        <v>100</v>
      </c>
    </row>
    <row r="157" spans="1:3" ht="25.5" customHeight="1">
      <c r="A157" s="7" t="s">
        <v>281</v>
      </c>
      <c r="B157" s="5">
        <v>20</v>
      </c>
      <c r="C157" s="7"/>
    </row>
    <row r="158" spans="1:3" ht="25.5" customHeight="1">
      <c r="A158" s="7" t="s">
        <v>282</v>
      </c>
      <c r="B158" s="5">
        <v>3000</v>
      </c>
      <c r="C158" s="7"/>
    </row>
    <row r="159" spans="1:3" ht="25.5" customHeight="1">
      <c r="A159" s="7" t="s">
        <v>283</v>
      </c>
      <c r="B159" s="5">
        <v>3000</v>
      </c>
      <c r="C159" s="7"/>
    </row>
    <row r="160" spans="1:3" ht="25.5" customHeight="1">
      <c r="A160" s="7" t="s">
        <v>100</v>
      </c>
      <c r="B160" s="5">
        <v>30</v>
      </c>
      <c r="C160" s="7">
        <v>10</v>
      </c>
    </row>
    <row r="161" spans="1:3" ht="25.5" customHeight="1">
      <c r="A161" s="7" t="s">
        <v>284</v>
      </c>
      <c r="B161" s="5">
        <v>20</v>
      </c>
      <c r="C161" s="7"/>
    </row>
    <row r="162" spans="1:3" ht="25.5" customHeight="1">
      <c r="A162" s="7" t="s">
        <v>101</v>
      </c>
      <c r="B162" s="5">
        <v>10</v>
      </c>
      <c r="C162" s="7">
        <v>10</v>
      </c>
    </row>
    <row r="163" spans="1:3" ht="25.5" customHeight="1">
      <c r="A163" s="7" t="s">
        <v>102</v>
      </c>
      <c r="B163" s="7">
        <f>SUM(B164,B174)</f>
        <v>3021</v>
      </c>
      <c r="C163" s="7">
        <f>SUM(C164,C174)</f>
        <v>3570</v>
      </c>
    </row>
    <row r="164" spans="1:3" ht="25.5" customHeight="1">
      <c r="A164" s="7" t="s">
        <v>103</v>
      </c>
      <c r="B164" s="7">
        <f>SUM(B165:B173)</f>
        <v>3011</v>
      </c>
      <c r="C164" s="7">
        <f>SUM(C165:C173)</f>
        <v>3550</v>
      </c>
    </row>
    <row r="165" spans="1:3" ht="25.5" customHeight="1">
      <c r="A165" s="7" t="s">
        <v>6</v>
      </c>
      <c r="B165" s="5">
        <v>355</v>
      </c>
      <c r="C165" s="7">
        <v>309</v>
      </c>
    </row>
    <row r="166" spans="1:3" ht="25.5" customHeight="1">
      <c r="A166" s="7" t="s">
        <v>7</v>
      </c>
      <c r="B166" s="5">
        <v>892</v>
      </c>
      <c r="C166" s="7">
        <v>1139</v>
      </c>
    </row>
    <row r="167" spans="1:3" ht="25.5" customHeight="1">
      <c r="A167" s="7" t="s">
        <v>104</v>
      </c>
      <c r="B167" s="5">
        <v>93</v>
      </c>
      <c r="C167" s="7">
        <v>238</v>
      </c>
    </row>
    <row r="168" spans="1:3" ht="25.5" customHeight="1">
      <c r="A168" s="7" t="s">
        <v>105</v>
      </c>
      <c r="B168" s="5">
        <v>56</v>
      </c>
      <c r="C168" s="7">
        <v>61</v>
      </c>
    </row>
    <row r="169" spans="1:3" ht="25.5" customHeight="1">
      <c r="A169" s="7" t="s">
        <v>106</v>
      </c>
      <c r="B169" s="5"/>
      <c r="C169" s="7">
        <f>30+21</f>
        <v>51</v>
      </c>
    </row>
    <row r="170" spans="1:3" ht="25.5" customHeight="1">
      <c r="A170" s="7" t="s">
        <v>107</v>
      </c>
      <c r="B170" s="5"/>
      <c r="C170" s="7">
        <v>15</v>
      </c>
    </row>
    <row r="171" spans="1:3" ht="25.5" customHeight="1">
      <c r="A171" s="7" t="s">
        <v>108</v>
      </c>
      <c r="B171" s="5"/>
      <c r="C171" s="7">
        <v>44</v>
      </c>
    </row>
    <row r="172" spans="1:3" ht="25.5" customHeight="1">
      <c r="A172" s="7" t="s">
        <v>109</v>
      </c>
      <c r="B172" s="5"/>
      <c r="C172" s="7">
        <v>30</v>
      </c>
    </row>
    <row r="173" spans="1:3" ht="25.5" customHeight="1">
      <c r="A173" s="7" t="s">
        <v>110</v>
      </c>
      <c r="B173" s="5">
        <v>1615</v>
      </c>
      <c r="C173" s="7">
        <v>1663</v>
      </c>
    </row>
    <row r="174" spans="1:3" ht="25.5" customHeight="1">
      <c r="A174" s="7" t="s">
        <v>111</v>
      </c>
      <c r="B174" s="5">
        <v>10</v>
      </c>
      <c r="C174" s="7">
        <v>20</v>
      </c>
    </row>
    <row r="175" spans="1:3" ht="25.5" customHeight="1">
      <c r="A175" s="7" t="s">
        <v>112</v>
      </c>
      <c r="B175" s="5">
        <v>10</v>
      </c>
      <c r="C175" s="7">
        <v>10</v>
      </c>
    </row>
    <row r="176" spans="1:3" ht="25.5" customHeight="1">
      <c r="A176" s="7" t="s">
        <v>113</v>
      </c>
      <c r="B176" s="5"/>
      <c r="C176" s="7">
        <v>10</v>
      </c>
    </row>
    <row r="177" spans="1:3" ht="25.5" customHeight="1">
      <c r="A177" s="7" t="s">
        <v>114</v>
      </c>
      <c r="B177" s="7">
        <f>SUM(B178,B184,B193,B196,B200,B205,B210,B215,B220,B222,B225,B228,B231,B234)</f>
        <v>34998</v>
      </c>
      <c r="C177" s="7">
        <f>SUM(C178,C184,C193,C196,C200,C205,C210,C215,C220,C222,C225,C228,C231,C234)</f>
        <v>30411</v>
      </c>
    </row>
    <row r="178" spans="1:3" ht="25.5" customHeight="1">
      <c r="A178" s="7" t="s">
        <v>115</v>
      </c>
      <c r="B178" s="7">
        <f>SUM(B179:B183)</f>
        <v>3670</v>
      </c>
      <c r="C178" s="7">
        <f>SUM(C179:C183)</f>
        <v>3160</v>
      </c>
    </row>
    <row r="179" spans="1:3" ht="25.5" customHeight="1">
      <c r="A179" s="7" t="s">
        <v>6</v>
      </c>
      <c r="B179" s="5">
        <v>1509</v>
      </c>
      <c r="C179" s="7">
        <v>1575</v>
      </c>
    </row>
    <row r="180" spans="1:3" ht="25.5" customHeight="1">
      <c r="A180" s="7" t="s">
        <v>7</v>
      </c>
      <c r="B180" s="5">
        <v>550</v>
      </c>
      <c r="C180" s="7">
        <v>169</v>
      </c>
    </row>
    <row r="181" spans="1:3" ht="25.5" customHeight="1">
      <c r="A181" s="7" t="s">
        <v>116</v>
      </c>
      <c r="B181" s="5">
        <v>9</v>
      </c>
      <c r="C181" s="7">
        <v>25</v>
      </c>
    </row>
    <row r="182" spans="1:3" ht="25.5" customHeight="1">
      <c r="A182" s="7" t="s">
        <v>117</v>
      </c>
      <c r="B182" s="5">
        <v>181</v>
      </c>
      <c r="C182" s="7">
        <v>283</v>
      </c>
    </row>
    <row r="183" spans="1:3" ht="25.5" customHeight="1">
      <c r="A183" s="7" t="s">
        <v>118</v>
      </c>
      <c r="B183" s="5">
        <v>1421</v>
      </c>
      <c r="C183" s="7">
        <v>1108</v>
      </c>
    </row>
    <row r="184" spans="1:3" ht="25.5" customHeight="1">
      <c r="A184" s="7" t="s">
        <v>119</v>
      </c>
      <c r="B184" s="7">
        <f>SUM(B185:B192)</f>
        <v>2482</v>
      </c>
      <c r="C184" s="7">
        <f>SUM(C185:C192)</f>
        <v>2455</v>
      </c>
    </row>
    <row r="185" spans="1:3" ht="25.5" customHeight="1">
      <c r="A185" s="7" t="s">
        <v>6</v>
      </c>
      <c r="B185" s="5">
        <v>275</v>
      </c>
      <c r="C185" s="7">
        <v>224</v>
      </c>
    </row>
    <row r="186" spans="1:3" ht="25.5" customHeight="1">
      <c r="A186" s="7" t="s">
        <v>7</v>
      </c>
      <c r="B186" s="5">
        <v>20</v>
      </c>
      <c r="C186" s="7">
        <v>350</v>
      </c>
    </row>
    <row r="187" spans="1:3" ht="25.5" customHeight="1">
      <c r="A187" s="7" t="s">
        <v>120</v>
      </c>
      <c r="B187" s="5">
        <v>371</v>
      </c>
      <c r="C187" s="7">
        <v>389</v>
      </c>
    </row>
    <row r="188" spans="1:3" ht="25.5" customHeight="1">
      <c r="A188" s="7" t="s">
        <v>121</v>
      </c>
      <c r="B188" s="5">
        <v>475</v>
      </c>
      <c r="C188" s="7">
        <v>347</v>
      </c>
    </row>
    <row r="189" spans="1:3" ht="25.5" customHeight="1">
      <c r="A189" s="7" t="s">
        <v>285</v>
      </c>
      <c r="B189" s="5">
        <v>30</v>
      </c>
      <c r="C189" s="7"/>
    </row>
    <row r="190" spans="1:3" ht="25.5" customHeight="1">
      <c r="A190" s="7" t="s">
        <v>122</v>
      </c>
      <c r="B190" s="5">
        <v>77</v>
      </c>
      <c r="C190" s="7">
        <v>68</v>
      </c>
    </row>
    <row r="191" spans="1:3" ht="25.5" customHeight="1">
      <c r="A191" s="7" t="s">
        <v>123</v>
      </c>
      <c r="B191" s="5">
        <v>67</v>
      </c>
      <c r="C191" s="7">
        <v>26</v>
      </c>
    </row>
    <row r="192" spans="1:3" ht="25.5" customHeight="1">
      <c r="A192" s="7" t="s">
        <v>124</v>
      </c>
      <c r="B192" s="5">
        <v>1167</v>
      </c>
      <c r="C192" s="7">
        <v>1051</v>
      </c>
    </row>
    <row r="193" spans="1:3" ht="25.5" customHeight="1">
      <c r="A193" s="7" t="s">
        <v>125</v>
      </c>
      <c r="B193" s="7">
        <f>SUM(B194:B195)</f>
        <v>11852</v>
      </c>
      <c r="C193" s="7">
        <f>SUM(C194:C195)</f>
        <v>12140</v>
      </c>
    </row>
    <row r="194" spans="1:3" ht="25.5" customHeight="1">
      <c r="A194" s="7" t="s">
        <v>126</v>
      </c>
      <c r="B194" s="5">
        <v>4036</v>
      </c>
      <c r="C194" s="7">
        <v>3993</v>
      </c>
    </row>
    <row r="195" spans="1:3" ht="25.5" customHeight="1">
      <c r="A195" s="7" t="s">
        <v>127</v>
      </c>
      <c r="B195" s="5">
        <v>7816</v>
      </c>
      <c r="C195" s="7">
        <v>8147</v>
      </c>
    </row>
    <row r="196" spans="1:3" ht="25.5" customHeight="1">
      <c r="A196" s="7" t="s">
        <v>128</v>
      </c>
      <c r="B196" s="5">
        <f>SUM(B197:B199)</f>
        <v>4451</v>
      </c>
      <c r="C196" s="7">
        <v>225</v>
      </c>
    </row>
    <row r="197" spans="1:3" ht="25.5" customHeight="1">
      <c r="A197" s="7" t="s">
        <v>288</v>
      </c>
      <c r="B197" s="5">
        <v>870</v>
      </c>
      <c r="C197" s="7"/>
    </row>
    <row r="198" spans="1:3" ht="25.5" customHeight="1">
      <c r="A198" s="7" t="s">
        <v>129</v>
      </c>
      <c r="B198" s="5">
        <v>1008</v>
      </c>
      <c r="C198" s="7">
        <v>225</v>
      </c>
    </row>
    <row r="199" spans="1:3" ht="25.5" customHeight="1">
      <c r="A199" s="7" t="s">
        <v>289</v>
      </c>
      <c r="B199" s="5">
        <v>2573</v>
      </c>
      <c r="C199" s="7"/>
    </row>
    <row r="200" spans="1:3" ht="25.5" customHeight="1">
      <c r="A200" s="7" t="s">
        <v>130</v>
      </c>
      <c r="B200" s="7">
        <f>SUM(B201:B204)</f>
        <v>2953</v>
      </c>
      <c r="C200" s="7">
        <f>SUM(C201:C204)</f>
        <v>2212</v>
      </c>
    </row>
    <row r="201" spans="1:3" ht="25.5" customHeight="1">
      <c r="A201" s="7" t="s">
        <v>131</v>
      </c>
      <c r="B201" s="5">
        <v>244</v>
      </c>
      <c r="C201" s="7">
        <v>193</v>
      </c>
    </row>
    <row r="202" spans="1:3" ht="25.5" customHeight="1">
      <c r="A202" s="7" t="s">
        <v>132</v>
      </c>
      <c r="B202" s="5">
        <v>171</v>
      </c>
      <c r="C202" s="7">
        <v>181</v>
      </c>
    </row>
    <row r="203" spans="1:3" ht="25.5" customHeight="1">
      <c r="A203" s="7" t="s">
        <v>133</v>
      </c>
      <c r="B203" s="5">
        <v>1460</v>
      </c>
      <c r="C203" s="7">
        <v>748</v>
      </c>
    </row>
    <row r="204" spans="1:3" ht="25.5" customHeight="1">
      <c r="A204" s="7" t="s">
        <v>134</v>
      </c>
      <c r="B204" s="5">
        <v>1078</v>
      </c>
      <c r="C204" s="7">
        <v>1090</v>
      </c>
    </row>
    <row r="205" spans="1:3" ht="25.5" customHeight="1">
      <c r="A205" s="7" t="s">
        <v>135</v>
      </c>
      <c r="B205" s="5">
        <f>SUM(B206:B209)</f>
        <v>98</v>
      </c>
      <c r="C205" s="7">
        <v>86</v>
      </c>
    </row>
    <row r="206" spans="1:3" ht="25.5" customHeight="1">
      <c r="A206" s="7" t="s">
        <v>290</v>
      </c>
      <c r="B206" s="5">
        <v>6</v>
      </c>
      <c r="C206" s="7"/>
    </row>
    <row r="207" spans="1:3" ht="25.5" customHeight="1">
      <c r="A207" s="7" t="s">
        <v>136</v>
      </c>
      <c r="B207" s="5">
        <v>17</v>
      </c>
      <c r="C207" s="7">
        <v>10</v>
      </c>
    </row>
    <row r="208" spans="1:3" ht="25.5" customHeight="1">
      <c r="A208" s="7" t="s">
        <v>291</v>
      </c>
      <c r="B208" s="5">
        <v>1</v>
      </c>
      <c r="C208" s="7"/>
    </row>
    <row r="209" spans="1:3" ht="25.5" customHeight="1">
      <c r="A209" s="7" t="s">
        <v>137</v>
      </c>
      <c r="B209" s="5">
        <v>74</v>
      </c>
      <c r="C209" s="7">
        <v>76</v>
      </c>
    </row>
    <row r="210" spans="1:3" ht="25.5" customHeight="1">
      <c r="A210" s="7" t="s">
        <v>138</v>
      </c>
      <c r="B210" s="7">
        <f>SUM(B211:B214)</f>
        <v>856</v>
      </c>
      <c r="C210" s="7">
        <f>SUM(C211:C214)</f>
        <v>883</v>
      </c>
    </row>
    <row r="211" spans="1:3" ht="25.5" customHeight="1">
      <c r="A211" s="7" t="s">
        <v>139</v>
      </c>
      <c r="B211" s="5">
        <v>123</v>
      </c>
      <c r="C211" s="7">
        <v>231</v>
      </c>
    </row>
    <row r="212" spans="1:3" ht="25.5" customHeight="1">
      <c r="A212" s="7" t="s">
        <v>292</v>
      </c>
      <c r="B212" s="5">
        <v>53</v>
      </c>
      <c r="C212" s="7"/>
    </row>
    <row r="213" spans="1:3" ht="25.5" customHeight="1">
      <c r="A213" s="7" t="s">
        <v>293</v>
      </c>
      <c r="B213" s="5">
        <v>30</v>
      </c>
      <c r="C213" s="7"/>
    </row>
    <row r="214" spans="1:3" ht="25.5" customHeight="1">
      <c r="A214" s="7" t="s">
        <v>140</v>
      </c>
      <c r="B214" s="5">
        <v>650</v>
      </c>
      <c r="C214" s="7">
        <v>652</v>
      </c>
    </row>
    <row r="215" spans="1:3" ht="25.5" customHeight="1">
      <c r="A215" s="7" t="s">
        <v>141</v>
      </c>
      <c r="B215" s="7">
        <f>SUM(B216:B219)</f>
        <v>3101</v>
      </c>
      <c r="C215" s="7">
        <f>SUM(C216:C219)</f>
        <v>3159</v>
      </c>
    </row>
    <row r="216" spans="1:3" ht="25.5" customHeight="1">
      <c r="A216" s="7" t="s">
        <v>6</v>
      </c>
      <c r="B216" s="5">
        <v>114</v>
      </c>
      <c r="C216" s="7">
        <v>112</v>
      </c>
    </row>
    <row r="217" spans="1:3" ht="25.5" customHeight="1">
      <c r="A217" s="7" t="s">
        <v>142</v>
      </c>
      <c r="B217" s="5">
        <v>636</v>
      </c>
      <c r="C217" s="7">
        <v>561</v>
      </c>
    </row>
    <row r="218" spans="1:3" ht="25.5" customHeight="1">
      <c r="A218" s="7" t="s">
        <v>143</v>
      </c>
      <c r="B218" s="5"/>
      <c r="C218" s="7">
        <v>1205</v>
      </c>
    </row>
    <row r="219" spans="1:3" ht="25.5" customHeight="1">
      <c r="A219" s="7" t="s">
        <v>144</v>
      </c>
      <c r="B219" s="5">
        <v>2351</v>
      </c>
      <c r="C219" s="7">
        <v>1281</v>
      </c>
    </row>
    <row r="220" spans="1:3" ht="25.5" customHeight="1">
      <c r="A220" s="7" t="s">
        <v>145</v>
      </c>
      <c r="B220" s="5">
        <v>93</v>
      </c>
      <c r="C220" s="7">
        <v>40</v>
      </c>
    </row>
    <row r="221" spans="1:3" ht="25.5" customHeight="1">
      <c r="A221" s="7" t="s">
        <v>146</v>
      </c>
      <c r="B221" s="5">
        <v>93</v>
      </c>
      <c r="C221" s="7">
        <v>40</v>
      </c>
    </row>
    <row r="222" spans="1:3" ht="25.5" customHeight="1">
      <c r="A222" s="7" t="s">
        <v>147</v>
      </c>
      <c r="B222" s="5">
        <v>394</v>
      </c>
      <c r="C222" s="7">
        <v>509</v>
      </c>
    </row>
    <row r="223" spans="1:3" ht="25.5" customHeight="1">
      <c r="A223" s="7" t="s">
        <v>148</v>
      </c>
      <c r="B223" s="5"/>
      <c r="C223" s="7">
        <v>509</v>
      </c>
    </row>
    <row r="224" spans="1:3" ht="25.5" customHeight="1">
      <c r="A224" s="7" t="s">
        <v>294</v>
      </c>
      <c r="B224" s="5">
        <v>394</v>
      </c>
      <c r="C224" s="7"/>
    </row>
    <row r="225" spans="1:3" ht="25.5" customHeight="1">
      <c r="A225" s="7" t="s">
        <v>149</v>
      </c>
      <c r="B225" s="5">
        <v>464</v>
      </c>
      <c r="C225" s="7">
        <v>572</v>
      </c>
    </row>
    <row r="226" spans="1:3" ht="25.5" customHeight="1">
      <c r="A226" s="7" t="s">
        <v>150</v>
      </c>
      <c r="B226" s="5">
        <v>89</v>
      </c>
      <c r="C226" s="7">
        <v>125</v>
      </c>
    </row>
    <row r="227" spans="1:3" ht="25.5" customHeight="1">
      <c r="A227" s="7" t="s">
        <v>151</v>
      </c>
      <c r="B227" s="5">
        <v>375</v>
      </c>
      <c r="C227" s="7">
        <v>447</v>
      </c>
    </row>
    <row r="228" spans="1:3" ht="25.5" customHeight="1">
      <c r="A228" s="7" t="s">
        <v>152</v>
      </c>
      <c r="B228" s="5">
        <v>140</v>
      </c>
      <c r="C228" s="7">
        <f>SUM(C229:C230)</f>
        <v>176</v>
      </c>
    </row>
    <row r="229" spans="1:3" ht="25.5" customHeight="1">
      <c r="A229" s="7" t="s">
        <v>153</v>
      </c>
      <c r="B229" s="5">
        <v>2</v>
      </c>
      <c r="C229" s="7">
        <v>2</v>
      </c>
    </row>
    <row r="230" spans="1:3" ht="25.5" customHeight="1">
      <c r="A230" s="7" t="s">
        <v>154</v>
      </c>
      <c r="B230" s="5">
        <v>138</v>
      </c>
      <c r="C230" s="7">
        <v>174</v>
      </c>
    </row>
    <row r="231" spans="1:3" ht="25.5" customHeight="1">
      <c r="A231" s="7" t="s">
        <v>286</v>
      </c>
      <c r="B231" s="5">
        <f>SUM(B232:B233)</f>
        <v>3084</v>
      </c>
      <c r="C231" s="7">
        <v>2578</v>
      </c>
    </row>
    <row r="232" spans="1:3" ht="25.5" customHeight="1">
      <c r="A232" s="7" t="s">
        <v>287</v>
      </c>
      <c r="B232" s="5">
        <v>1173</v>
      </c>
      <c r="C232" s="7">
        <v>2578</v>
      </c>
    </row>
    <row r="233" spans="1:3" ht="25.5" customHeight="1">
      <c r="A233" s="7" t="s">
        <v>155</v>
      </c>
      <c r="B233" s="5">
        <v>1911</v>
      </c>
      <c r="C233" s="7"/>
    </row>
    <row r="234" spans="1:3" ht="25.5" customHeight="1">
      <c r="A234" s="7" t="s">
        <v>156</v>
      </c>
      <c r="B234" s="5">
        <v>1360</v>
      </c>
      <c r="C234" s="7">
        <v>2216</v>
      </c>
    </row>
    <row r="235" spans="1:3" ht="25.5" customHeight="1">
      <c r="A235" s="7" t="s">
        <v>157</v>
      </c>
      <c r="B235" s="5">
        <v>1360</v>
      </c>
      <c r="C235" s="7">
        <v>2216</v>
      </c>
    </row>
    <row r="236" spans="1:3" ht="25.5" customHeight="1">
      <c r="A236" s="7" t="s">
        <v>158</v>
      </c>
      <c r="B236" s="7">
        <f>SUM(B237,B241,B244,B247,B256,B258,B262,B268,B271,B273,B275,B277,B251)</f>
        <v>14605</v>
      </c>
      <c r="C236" s="7">
        <f>SUM(C237,C241,C244,C247,C256,C258,C262,C268,C271,C273,C275,C277)</f>
        <v>11314</v>
      </c>
    </row>
    <row r="237" spans="1:3" ht="25.5" customHeight="1">
      <c r="A237" s="7" t="s">
        <v>159</v>
      </c>
      <c r="B237" s="7">
        <f>SUM(B238:B240)</f>
        <v>655</v>
      </c>
      <c r="C237" s="7">
        <f>SUM(C238:C240)</f>
        <v>665</v>
      </c>
    </row>
    <row r="238" spans="1:3" ht="25.5" customHeight="1">
      <c r="A238" s="7" t="s">
        <v>6</v>
      </c>
      <c r="B238" s="5">
        <v>495</v>
      </c>
      <c r="C238" s="7">
        <v>447</v>
      </c>
    </row>
    <row r="239" spans="1:3" ht="25.5" customHeight="1">
      <c r="A239" s="7" t="s">
        <v>7</v>
      </c>
      <c r="B239" s="5">
        <v>160</v>
      </c>
      <c r="C239" s="7">
        <v>215</v>
      </c>
    </row>
    <row r="240" spans="1:3" ht="25.5" customHeight="1">
      <c r="A240" s="7" t="s">
        <v>160</v>
      </c>
      <c r="B240" s="5"/>
      <c r="C240" s="7">
        <v>3</v>
      </c>
    </row>
    <row r="241" spans="1:3" ht="25.5" customHeight="1">
      <c r="A241" s="7" t="s">
        <v>161</v>
      </c>
      <c r="B241" s="5">
        <v>220</v>
      </c>
      <c r="C241" s="7">
        <v>200</v>
      </c>
    </row>
    <row r="242" spans="1:3" ht="25.5" customHeight="1">
      <c r="A242" s="7" t="s">
        <v>162</v>
      </c>
      <c r="B242" s="5">
        <v>120</v>
      </c>
      <c r="C242" s="7">
        <v>200</v>
      </c>
    </row>
    <row r="243" spans="1:3" ht="25.5" customHeight="1">
      <c r="A243" s="7" t="s">
        <v>295</v>
      </c>
      <c r="B243" s="5">
        <v>100</v>
      </c>
      <c r="C243" s="7"/>
    </row>
    <row r="244" spans="1:3" ht="25.5" customHeight="1">
      <c r="A244" s="7" t="s">
        <v>163</v>
      </c>
      <c r="B244" s="7">
        <f>SUM(B245:B246)</f>
        <v>337</v>
      </c>
      <c r="C244" s="7">
        <f>SUM(C245:C246)</f>
        <v>301</v>
      </c>
    </row>
    <row r="245" spans="1:3" ht="25.5" customHeight="1">
      <c r="A245" s="7" t="s">
        <v>164</v>
      </c>
      <c r="B245" s="5">
        <v>150</v>
      </c>
      <c r="C245" s="7">
        <v>231</v>
      </c>
    </row>
    <row r="246" spans="1:3" ht="25.5" customHeight="1">
      <c r="A246" s="7" t="s">
        <v>165</v>
      </c>
      <c r="B246" s="5">
        <v>187</v>
      </c>
      <c r="C246" s="7">
        <v>70</v>
      </c>
    </row>
    <row r="247" spans="1:3" ht="25.5" customHeight="1">
      <c r="A247" s="7" t="s">
        <v>166</v>
      </c>
      <c r="B247" s="5">
        <f>SUM(B248:B250)</f>
        <v>1920</v>
      </c>
      <c r="C247" s="7">
        <v>1591</v>
      </c>
    </row>
    <row r="248" spans="1:3" ht="25.5" customHeight="1">
      <c r="A248" s="7" t="s">
        <v>167</v>
      </c>
      <c r="B248" s="5">
        <v>1869</v>
      </c>
      <c r="C248" s="7">
        <v>1591</v>
      </c>
    </row>
    <row r="249" spans="1:3" ht="25.5" customHeight="1">
      <c r="A249" s="7" t="s">
        <v>296</v>
      </c>
      <c r="B249" s="5">
        <v>14</v>
      </c>
      <c r="C249" s="7"/>
    </row>
    <row r="250" spans="1:3" ht="25.5" customHeight="1">
      <c r="A250" s="7" t="s">
        <v>297</v>
      </c>
      <c r="B250" s="5">
        <v>37</v>
      </c>
      <c r="C250" s="7"/>
    </row>
    <row r="251" spans="1:3" ht="25.5" customHeight="1">
      <c r="A251" s="7" t="s">
        <v>298</v>
      </c>
      <c r="B251" s="5">
        <f>SUM(B252:B255)</f>
        <v>6333</v>
      </c>
      <c r="C251" s="7"/>
    </row>
    <row r="252" spans="1:3" ht="25.5" customHeight="1">
      <c r="A252" s="7" t="s">
        <v>299</v>
      </c>
      <c r="B252" s="5">
        <v>97</v>
      </c>
      <c r="C252" s="7"/>
    </row>
    <row r="253" spans="1:3" ht="25.5" customHeight="1">
      <c r="A253" s="7" t="s">
        <v>300</v>
      </c>
      <c r="B253" s="5">
        <v>5999</v>
      </c>
      <c r="C253" s="7"/>
    </row>
    <row r="254" spans="1:3" ht="25.5" customHeight="1">
      <c r="A254" s="7" t="s">
        <v>301</v>
      </c>
      <c r="B254" s="5">
        <v>142</v>
      </c>
      <c r="C254" s="7"/>
    </row>
    <row r="255" spans="1:3" ht="25.5" customHeight="1">
      <c r="A255" s="7" t="s">
        <v>302</v>
      </c>
      <c r="B255" s="5">
        <v>95</v>
      </c>
      <c r="C255" s="7"/>
    </row>
    <row r="256" spans="1:3" ht="25.5" customHeight="1">
      <c r="A256" s="7" t="s">
        <v>168</v>
      </c>
      <c r="B256" s="5"/>
      <c r="C256" s="7">
        <v>5</v>
      </c>
    </row>
    <row r="257" spans="1:3" ht="25.5" customHeight="1">
      <c r="A257" s="7" t="s">
        <v>169</v>
      </c>
      <c r="B257" s="5"/>
      <c r="C257" s="7">
        <v>5</v>
      </c>
    </row>
    <row r="258" spans="1:3" ht="25.5" customHeight="1">
      <c r="A258" s="7" t="s">
        <v>170</v>
      </c>
      <c r="B258" s="7">
        <f>SUM(B259:B261)</f>
        <v>1899</v>
      </c>
      <c r="C258" s="7">
        <f>SUM(C259:C261)</f>
        <v>1372</v>
      </c>
    </row>
    <row r="259" spans="1:3" ht="25.5" customHeight="1">
      <c r="A259" s="7" t="s">
        <v>171</v>
      </c>
      <c r="B259" s="5">
        <v>8</v>
      </c>
      <c r="C259" s="7">
        <v>10</v>
      </c>
    </row>
    <row r="260" spans="1:3" ht="25.5" customHeight="1">
      <c r="A260" s="7" t="s">
        <v>172</v>
      </c>
      <c r="B260" s="5">
        <v>1759</v>
      </c>
      <c r="C260" s="7">
        <v>1342</v>
      </c>
    </row>
    <row r="261" spans="1:3" ht="25.5" customHeight="1">
      <c r="A261" s="7" t="s">
        <v>173</v>
      </c>
      <c r="B261" s="5">
        <v>132</v>
      </c>
      <c r="C261" s="7">
        <v>20</v>
      </c>
    </row>
    <row r="262" spans="1:3" ht="25.5" customHeight="1">
      <c r="A262" s="7" t="s">
        <v>174</v>
      </c>
      <c r="B262" s="7">
        <f>SUM(B263:B267)</f>
        <v>970</v>
      </c>
      <c r="C262" s="7">
        <f>SUM(C263:C267)</f>
        <v>1296</v>
      </c>
    </row>
    <row r="263" spans="1:3" ht="25.5" customHeight="1">
      <c r="A263" s="7" t="s">
        <v>6</v>
      </c>
      <c r="B263" s="5">
        <v>495</v>
      </c>
      <c r="C263" s="7">
        <v>623</v>
      </c>
    </row>
    <row r="264" spans="1:3" ht="25.5" customHeight="1">
      <c r="A264" s="7" t="s">
        <v>7</v>
      </c>
      <c r="B264" s="5"/>
      <c r="C264" s="7">
        <v>30</v>
      </c>
    </row>
    <row r="265" spans="1:3" ht="25.5" customHeight="1">
      <c r="A265" s="7" t="s">
        <v>16</v>
      </c>
      <c r="B265" s="5">
        <v>186</v>
      </c>
      <c r="C265" s="7">
        <v>379</v>
      </c>
    </row>
    <row r="266" spans="1:3" ht="25.5" customHeight="1">
      <c r="A266" s="7" t="s">
        <v>175</v>
      </c>
      <c r="B266" s="5">
        <v>235</v>
      </c>
      <c r="C266" s="7">
        <v>262</v>
      </c>
    </row>
    <row r="267" spans="1:3" ht="25.5" customHeight="1">
      <c r="A267" s="7" t="s">
        <v>176</v>
      </c>
      <c r="B267" s="5">
        <v>54</v>
      </c>
      <c r="C267" s="7">
        <v>2</v>
      </c>
    </row>
    <row r="268" spans="1:3" ht="25.5" customHeight="1">
      <c r="A268" s="7" t="s">
        <v>177</v>
      </c>
      <c r="B268" s="7">
        <f>SUM(B269:B270)</f>
        <v>1727</v>
      </c>
      <c r="C268" s="7">
        <f>SUM(C269:C270)</f>
        <v>1828</v>
      </c>
    </row>
    <row r="269" spans="1:3" ht="25.5" customHeight="1">
      <c r="A269" s="7" t="s">
        <v>178</v>
      </c>
      <c r="B269" s="5">
        <v>837</v>
      </c>
      <c r="C269" s="7">
        <v>865</v>
      </c>
    </row>
    <row r="270" spans="1:3" ht="25.5" customHeight="1">
      <c r="A270" s="7" t="s">
        <v>179</v>
      </c>
      <c r="B270" s="5">
        <v>890</v>
      </c>
      <c r="C270" s="7">
        <v>963</v>
      </c>
    </row>
    <row r="271" spans="1:3" ht="25.5" customHeight="1">
      <c r="A271" s="7" t="s">
        <v>180</v>
      </c>
      <c r="B271" s="5"/>
      <c r="C271" s="7">
        <v>3574</v>
      </c>
    </row>
    <row r="272" spans="1:3" ht="25.5" customHeight="1">
      <c r="A272" s="7" t="s">
        <v>181</v>
      </c>
      <c r="B272" s="5"/>
      <c r="C272" s="7">
        <v>3574</v>
      </c>
    </row>
    <row r="273" spans="1:3" ht="25.5" customHeight="1">
      <c r="A273" s="7" t="s">
        <v>182</v>
      </c>
      <c r="B273" s="5">
        <v>1</v>
      </c>
      <c r="C273" s="7">
        <v>5</v>
      </c>
    </row>
    <row r="274" spans="1:3" ht="25.5" customHeight="1">
      <c r="A274" s="7" t="s">
        <v>183</v>
      </c>
      <c r="B274" s="5">
        <v>1</v>
      </c>
      <c r="C274" s="7">
        <v>5</v>
      </c>
    </row>
    <row r="275" spans="1:3" ht="25.5" customHeight="1">
      <c r="A275" s="7" t="s">
        <v>184</v>
      </c>
      <c r="B275" s="5">
        <v>46</v>
      </c>
      <c r="C275" s="7">
        <v>28</v>
      </c>
    </row>
    <row r="276" spans="1:3" ht="25.5" customHeight="1">
      <c r="A276" s="7" t="s">
        <v>185</v>
      </c>
      <c r="B276" s="5">
        <v>46</v>
      </c>
      <c r="C276" s="7">
        <v>28</v>
      </c>
    </row>
    <row r="277" spans="1:3" ht="25.5" customHeight="1">
      <c r="A277" s="7" t="s">
        <v>186</v>
      </c>
      <c r="B277" s="5">
        <v>497</v>
      </c>
      <c r="C277" s="7">
        <v>449</v>
      </c>
    </row>
    <row r="278" spans="1:3" ht="25.5" customHeight="1">
      <c r="A278" s="7" t="s">
        <v>187</v>
      </c>
      <c r="B278" s="5">
        <v>497</v>
      </c>
      <c r="C278" s="7">
        <v>449</v>
      </c>
    </row>
    <row r="279" spans="1:3" ht="25.5" customHeight="1">
      <c r="A279" s="7" t="s">
        <v>188</v>
      </c>
      <c r="B279" s="7">
        <f>SUM(B280,B282,B288,B286,B290)</f>
        <v>577</v>
      </c>
      <c r="C279" s="7">
        <f>SUM(C280,C282,C288)</f>
        <v>194</v>
      </c>
    </row>
    <row r="280" spans="1:3" ht="25.5" customHeight="1">
      <c r="A280" s="7" t="s">
        <v>189</v>
      </c>
      <c r="B280" s="5">
        <v>40</v>
      </c>
      <c r="C280" s="7">
        <v>94</v>
      </c>
    </row>
    <row r="281" spans="1:3" ht="25.5" customHeight="1">
      <c r="A281" s="7" t="s">
        <v>7</v>
      </c>
      <c r="B281" s="5">
        <v>40</v>
      </c>
      <c r="C281" s="7">
        <v>94</v>
      </c>
    </row>
    <row r="282" spans="1:3" ht="25.5" customHeight="1">
      <c r="A282" s="7" t="s">
        <v>190</v>
      </c>
      <c r="B282" s="5">
        <v>150</v>
      </c>
      <c r="C282" s="7">
        <v>40</v>
      </c>
    </row>
    <row r="283" spans="1:3" ht="25.5" customHeight="1">
      <c r="A283" s="7" t="s">
        <v>191</v>
      </c>
      <c r="B283" s="5"/>
      <c r="C283" s="7">
        <v>30</v>
      </c>
    </row>
    <row r="284" spans="1:3" ht="25.5" customHeight="1">
      <c r="A284" s="7" t="s">
        <v>192</v>
      </c>
      <c r="B284" s="5"/>
      <c r="C284" s="7">
        <v>10</v>
      </c>
    </row>
    <row r="285" spans="1:3" ht="25.5" customHeight="1">
      <c r="A285" s="7" t="s">
        <v>303</v>
      </c>
      <c r="B285" s="5">
        <v>150</v>
      </c>
      <c r="C285" s="7"/>
    </row>
    <row r="286" spans="1:3" ht="25.5" customHeight="1">
      <c r="A286" s="7" t="s">
        <v>304</v>
      </c>
      <c r="B286" s="5">
        <v>150</v>
      </c>
      <c r="C286" s="7"/>
    </row>
    <row r="287" spans="1:3" ht="25.5" customHeight="1">
      <c r="A287" s="7" t="s">
        <v>305</v>
      </c>
      <c r="B287" s="5">
        <v>150</v>
      </c>
      <c r="C287" s="7"/>
    </row>
    <row r="288" spans="1:3" ht="25.5" customHeight="1">
      <c r="A288" s="7" t="s">
        <v>193</v>
      </c>
      <c r="B288" s="5">
        <v>29</v>
      </c>
      <c r="C288" s="7">
        <v>60</v>
      </c>
    </row>
    <row r="289" spans="1:3" ht="25.5" customHeight="1">
      <c r="A289" s="7" t="s">
        <v>194</v>
      </c>
      <c r="B289" s="5">
        <v>29</v>
      </c>
      <c r="C289" s="7">
        <v>60</v>
      </c>
    </row>
    <row r="290" spans="1:3" ht="25.5" customHeight="1">
      <c r="A290" s="7" t="s">
        <v>306</v>
      </c>
      <c r="B290" s="5">
        <v>208</v>
      </c>
      <c r="C290" s="7"/>
    </row>
    <row r="291" spans="1:3" ht="25.5" customHeight="1">
      <c r="A291" s="7" t="s">
        <v>307</v>
      </c>
      <c r="B291" s="5">
        <v>208</v>
      </c>
      <c r="C291" s="7"/>
    </row>
    <row r="292" spans="1:3" ht="25.5" customHeight="1">
      <c r="A292" s="7" t="s">
        <v>195</v>
      </c>
      <c r="B292" s="7">
        <f>SUM(B293,B298,B301)</f>
        <v>22397</v>
      </c>
      <c r="C292" s="7">
        <f>SUM(C293,C298,C301)</f>
        <v>19572</v>
      </c>
    </row>
    <row r="293" spans="1:3" ht="25.5" customHeight="1">
      <c r="A293" s="7" t="s">
        <v>196</v>
      </c>
      <c r="B293" s="7">
        <f>SUM(B294:B297)</f>
        <v>1780</v>
      </c>
      <c r="C293" s="7">
        <f>SUM(C294:C297)</f>
        <v>1769</v>
      </c>
    </row>
    <row r="294" spans="1:3" ht="25.5" customHeight="1">
      <c r="A294" s="7" t="s">
        <v>6</v>
      </c>
      <c r="B294" s="5">
        <v>1024</v>
      </c>
      <c r="C294" s="7">
        <v>851</v>
      </c>
    </row>
    <row r="295" spans="1:3" ht="25.5" customHeight="1">
      <c r="A295" s="7" t="s">
        <v>7</v>
      </c>
      <c r="B295" s="5">
        <v>128</v>
      </c>
      <c r="C295" s="7">
        <v>211</v>
      </c>
    </row>
    <row r="296" spans="1:3" ht="25.5" customHeight="1">
      <c r="A296" s="7" t="s">
        <v>197</v>
      </c>
      <c r="B296" s="5">
        <v>581</v>
      </c>
      <c r="C296" s="7">
        <v>604</v>
      </c>
    </row>
    <row r="297" spans="1:3" ht="25.5" customHeight="1">
      <c r="A297" s="7" t="s">
        <v>198</v>
      </c>
      <c r="B297" s="5">
        <v>47</v>
      </c>
      <c r="C297" s="7">
        <v>103</v>
      </c>
    </row>
    <row r="298" spans="1:3" ht="25.5" customHeight="1">
      <c r="A298" s="7" t="s">
        <v>199</v>
      </c>
      <c r="B298" s="7">
        <f>SUM(B299:B300)</f>
        <v>4874</v>
      </c>
      <c r="C298" s="7">
        <f>SUM(C299:C300)</f>
        <v>3861</v>
      </c>
    </row>
    <row r="299" spans="1:3" ht="25.5" customHeight="1">
      <c r="A299" s="7" t="s">
        <v>200</v>
      </c>
      <c r="B299" s="5">
        <v>4250</v>
      </c>
      <c r="C299" s="7">
        <v>3248</v>
      </c>
    </row>
    <row r="300" spans="1:3" ht="25.5" customHeight="1">
      <c r="A300" s="7" t="s">
        <v>201</v>
      </c>
      <c r="B300" s="5">
        <v>624</v>
      </c>
      <c r="C300" s="7">
        <v>613</v>
      </c>
    </row>
    <row r="301" spans="1:3" ht="25.5" customHeight="1">
      <c r="A301" s="7" t="s">
        <v>202</v>
      </c>
      <c r="B301" s="5">
        <v>15743</v>
      </c>
      <c r="C301" s="7">
        <v>13942</v>
      </c>
    </row>
    <row r="302" spans="1:3" ht="25.5" customHeight="1">
      <c r="A302" s="7" t="s">
        <v>203</v>
      </c>
      <c r="B302" s="5">
        <v>15743</v>
      </c>
      <c r="C302" s="7">
        <v>13942</v>
      </c>
    </row>
    <row r="303" spans="1:3" ht="25.5" customHeight="1">
      <c r="A303" s="7" t="s">
        <v>204</v>
      </c>
      <c r="B303" s="7">
        <f>SUM(B304,B317,B325,B332,B334,B336,B339)</f>
        <v>11728</v>
      </c>
      <c r="C303" s="7">
        <f>SUM(C304,C317,C325,C332,C334,C336,C339)</f>
        <v>8301</v>
      </c>
    </row>
    <row r="304" spans="1:3" ht="25.5" customHeight="1">
      <c r="A304" s="7" t="s">
        <v>205</v>
      </c>
      <c r="B304" s="7">
        <f>SUM(B305:B316)</f>
        <v>2341</v>
      </c>
      <c r="C304" s="7">
        <f>SUM(C305:C316)</f>
        <v>1434</v>
      </c>
    </row>
    <row r="305" spans="1:3" ht="25.5" customHeight="1">
      <c r="A305" s="7" t="s">
        <v>6</v>
      </c>
      <c r="B305" s="5">
        <v>446</v>
      </c>
      <c r="C305" s="7">
        <v>409</v>
      </c>
    </row>
    <row r="306" spans="1:3" ht="25.5" customHeight="1">
      <c r="A306" s="7" t="s">
        <v>308</v>
      </c>
      <c r="B306" s="5">
        <v>150</v>
      </c>
      <c r="C306" s="7"/>
    </row>
    <row r="307" spans="1:3" ht="25.5" customHeight="1">
      <c r="A307" s="7" t="s">
        <v>206</v>
      </c>
      <c r="B307" s="5">
        <v>365</v>
      </c>
      <c r="C307" s="7">
        <v>338</v>
      </c>
    </row>
    <row r="308" spans="1:3" ht="25.5" customHeight="1">
      <c r="A308" s="7" t="s">
        <v>309</v>
      </c>
      <c r="B308" s="5">
        <v>50</v>
      </c>
      <c r="C308" s="7"/>
    </row>
    <row r="309" spans="1:3" ht="25.5" customHeight="1">
      <c r="A309" s="7" t="s">
        <v>310</v>
      </c>
      <c r="B309" s="5">
        <v>5</v>
      </c>
      <c r="C309" s="7"/>
    </row>
    <row r="310" spans="1:3" ht="25.5" customHeight="1">
      <c r="A310" s="7" t="s">
        <v>311</v>
      </c>
      <c r="B310" s="5">
        <v>8</v>
      </c>
      <c r="C310" s="7"/>
    </row>
    <row r="311" spans="1:3" ht="25.5" customHeight="1">
      <c r="A311" s="7" t="s">
        <v>312</v>
      </c>
      <c r="B311" s="5">
        <v>120</v>
      </c>
      <c r="C311" s="7"/>
    </row>
    <row r="312" spans="1:3" ht="25.5" customHeight="1">
      <c r="A312" s="7" t="s">
        <v>313</v>
      </c>
      <c r="B312" s="5">
        <v>97</v>
      </c>
      <c r="C312" s="7"/>
    </row>
    <row r="313" spans="1:3" ht="25.5" customHeight="1">
      <c r="A313" s="7" t="s">
        <v>314</v>
      </c>
      <c r="B313" s="5">
        <v>62</v>
      </c>
      <c r="C313" s="7"/>
    </row>
    <row r="314" spans="1:3" ht="25.5" customHeight="1">
      <c r="A314" s="7" t="s">
        <v>207</v>
      </c>
      <c r="B314" s="5">
        <v>111</v>
      </c>
      <c r="C314" s="7">
        <v>21</v>
      </c>
    </row>
    <row r="315" spans="1:3" ht="25.5" customHeight="1">
      <c r="A315" s="7" t="s">
        <v>208</v>
      </c>
      <c r="B315" s="5">
        <v>13</v>
      </c>
      <c r="C315" s="7">
        <v>3</v>
      </c>
    </row>
    <row r="316" spans="1:3" ht="25.5" customHeight="1">
      <c r="A316" s="7" t="s">
        <v>209</v>
      </c>
      <c r="B316" s="5">
        <v>914</v>
      </c>
      <c r="C316" s="7">
        <v>663</v>
      </c>
    </row>
    <row r="317" spans="1:3" ht="25.5" customHeight="1">
      <c r="A317" s="7" t="s">
        <v>210</v>
      </c>
      <c r="B317" s="7">
        <f>SUM(B318:B324)</f>
        <v>1451</v>
      </c>
      <c r="C317" s="7">
        <f>SUM(C318:C324)</f>
        <v>1230</v>
      </c>
    </row>
    <row r="318" spans="1:3" ht="25.5" customHeight="1">
      <c r="A318" s="7" t="s">
        <v>6</v>
      </c>
      <c r="B318" s="5">
        <v>95</v>
      </c>
      <c r="C318" s="7">
        <v>91</v>
      </c>
    </row>
    <row r="319" spans="1:3" ht="25.5" customHeight="1">
      <c r="A319" s="7" t="s">
        <v>315</v>
      </c>
      <c r="B319" s="5">
        <v>180</v>
      </c>
      <c r="C319" s="7"/>
    </row>
    <row r="320" spans="1:3" ht="25.5" customHeight="1">
      <c r="A320" s="7" t="s">
        <v>316</v>
      </c>
      <c r="B320" s="5">
        <v>2</v>
      </c>
      <c r="C320" s="7"/>
    </row>
    <row r="321" spans="1:3" ht="25.5" customHeight="1">
      <c r="A321" s="7" t="s">
        <v>211</v>
      </c>
      <c r="B321" s="5">
        <v>248</v>
      </c>
      <c r="C321" s="7">
        <v>91</v>
      </c>
    </row>
    <row r="322" spans="1:3" ht="25.5" customHeight="1">
      <c r="A322" s="7" t="s">
        <v>212</v>
      </c>
      <c r="B322" s="5">
        <v>50</v>
      </c>
      <c r="C322" s="7">
        <v>50</v>
      </c>
    </row>
    <row r="323" spans="1:3" ht="25.5" customHeight="1">
      <c r="A323" s="7" t="s">
        <v>317</v>
      </c>
      <c r="B323" s="5">
        <v>16</v>
      </c>
      <c r="C323" s="7"/>
    </row>
    <row r="324" spans="1:3" ht="25.5" customHeight="1">
      <c r="A324" s="7" t="s">
        <v>213</v>
      </c>
      <c r="B324" s="5">
        <v>860</v>
      </c>
      <c r="C324" s="7">
        <v>998</v>
      </c>
    </row>
    <row r="325" spans="1:3" ht="25.5" customHeight="1">
      <c r="A325" s="7" t="s">
        <v>214</v>
      </c>
      <c r="B325" s="7">
        <f>SUM(B326:B331)</f>
        <v>6087</v>
      </c>
      <c r="C325" s="7">
        <f>SUM(C326:C331)</f>
        <v>3842</v>
      </c>
    </row>
    <row r="326" spans="1:3" ht="25.5" customHeight="1">
      <c r="A326" s="7" t="s">
        <v>6</v>
      </c>
      <c r="B326" s="5"/>
      <c r="C326" s="7">
        <v>169</v>
      </c>
    </row>
    <row r="327" spans="1:3" ht="25.5" customHeight="1">
      <c r="A327" s="7" t="s">
        <v>318</v>
      </c>
      <c r="B327" s="5">
        <v>60</v>
      </c>
      <c r="C327" s="7"/>
    </row>
    <row r="328" spans="1:3" ht="25.5" customHeight="1">
      <c r="A328" s="7" t="s">
        <v>319</v>
      </c>
      <c r="B328" s="5">
        <v>200</v>
      </c>
      <c r="C328" s="7"/>
    </row>
    <row r="329" spans="1:3" ht="25.5" customHeight="1">
      <c r="A329" s="7" t="s">
        <v>320</v>
      </c>
      <c r="B329" s="5">
        <v>14</v>
      </c>
      <c r="C329" s="7"/>
    </row>
    <row r="330" spans="1:3" ht="25.5" customHeight="1">
      <c r="A330" s="7" t="s">
        <v>321</v>
      </c>
      <c r="B330" s="5">
        <v>100</v>
      </c>
      <c r="C330" s="7"/>
    </row>
    <row r="331" spans="1:3" ht="25.5" customHeight="1">
      <c r="A331" s="7" t="s">
        <v>215</v>
      </c>
      <c r="B331" s="5">
        <v>5713</v>
      </c>
      <c r="C331" s="7">
        <v>3673</v>
      </c>
    </row>
    <row r="332" spans="1:3" ht="25.5" customHeight="1">
      <c r="A332" s="7" t="s">
        <v>216</v>
      </c>
      <c r="B332" s="5">
        <v>923</v>
      </c>
      <c r="C332" s="7">
        <v>1177</v>
      </c>
    </row>
    <row r="333" spans="1:3" ht="25.5" customHeight="1">
      <c r="A333" s="7" t="s">
        <v>217</v>
      </c>
      <c r="B333" s="5">
        <v>923</v>
      </c>
      <c r="C333" s="7">
        <v>1177</v>
      </c>
    </row>
    <row r="334" spans="1:3" ht="25.5" customHeight="1">
      <c r="A334" s="7" t="s">
        <v>218</v>
      </c>
      <c r="B334" s="5">
        <v>515</v>
      </c>
      <c r="C334" s="7">
        <v>440</v>
      </c>
    </row>
    <row r="335" spans="1:3" ht="25.5" customHeight="1">
      <c r="A335" s="7" t="s">
        <v>219</v>
      </c>
      <c r="B335" s="5">
        <v>515</v>
      </c>
      <c r="C335" s="7">
        <v>440</v>
      </c>
    </row>
    <row r="336" spans="1:3" ht="25.5" customHeight="1">
      <c r="A336" s="7" t="s">
        <v>220</v>
      </c>
      <c r="B336" s="5">
        <v>193</v>
      </c>
      <c r="C336" s="7">
        <v>13</v>
      </c>
    </row>
    <row r="337" spans="1:3" ht="25.5" customHeight="1">
      <c r="A337" s="7" t="s">
        <v>221</v>
      </c>
      <c r="B337" s="5">
        <v>43</v>
      </c>
      <c r="C337" s="7">
        <v>13</v>
      </c>
    </row>
    <row r="338" spans="1:3" ht="25.5" customHeight="1">
      <c r="A338" s="7" t="s">
        <v>322</v>
      </c>
      <c r="B338" s="5">
        <v>150</v>
      </c>
      <c r="C338" s="7"/>
    </row>
    <row r="339" spans="1:3" ht="25.5" customHeight="1">
      <c r="A339" s="7" t="s">
        <v>222</v>
      </c>
      <c r="B339" s="5">
        <v>218</v>
      </c>
      <c r="C339" s="7">
        <v>165</v>
      </c>
    </row>
    <row r="340" spans="1:3" ht="25.5" customHeight="1">
      <c r="A340" s="7" t="s">
        <v>223</v>
      </c>
      <c r="B340" s="5">
        <v>218</v>
      </c>
      <c r="C340" s="7">
        <v>165</v>
      </c>
    </row>
    <row r="341" spans="1:3" ht="25.5" customHeight="1">
      <c r="A341" s="7" t="s">
        <v>224</v>
      </c>
      <c r="B341" s="5">
        <v>1111</v>
      </c>
      <c r="C341" s="7">
        <v>1005</v>
      </c>
    </row>
    <row r="342" spans="1:3" ht="25.5" customHeight="1">
      <c r="A342" s="7" t="s">
        <v>323</v>
      </c>
      <c r="B342" s="5">
        <v>4</v>
      </c>
      <c r="C342" s="7"/>
    </row>
    <row r="343" spans="1:3" ht="25.5" customHeight="1">
      <c r="A343" s="7" t="s">
        <v>324</v>
      </c>
      <c r="B343" s="5">
        <v>4</v>
      </c>
      <c r="C343" s="7"/>
    </row>
    <row r="344" spans="1:3" ht="25.5" customHeight="1">
      <c r="A344" s="7" t="s">
        <v>225</v>
      </c>
      <c r="B344" s="5">
        <v>1107</v>
      </c>
      <c r="C344" s="7">
        <v>1005</v>
      </c>
    </row>
    <row r="345" spans="1:3" ht="25.5" customHeight="1">
      <c r="A345" s="7" t="s">
        <v>226</v>
      </c>
      <c r="B345" s="5">
        <v>1107</v>
      </c>
      <c r="C345" s="7">
        <v>1005</v>
      </c>
    </row>
    <row r="346" spans="1:3" ht="25.5" customHeight="1">
      <c r="A346" s="7" t="s">
        <v>227</v>
      </c>
      <c r="B346" s="10">
        <f>SUM(B347,B351,B355,B358,B349,B362)</f>
        <v>935</v>
      </c>
      <c r="C346" s="7">
        <f>SUM(C347,C351,C355,C358)</f>
        <v>1727</v>
      </c>
    </row>
    <row r="347" spans="1:3" ht="25.5" customHeight="1">
      <c r="A347" s="7" t="s">
        <v>228</v>
      </c>
      <c r="B347" s="11">
        <v>-562</v>
      </c>
      <c r="C347" s="7">
        <v>352</v>
      </c>
    </row>
    <row r="348" spans="1:3" ht="25.5" customHeight="1">
      <c r="A348" s="7" t="s">
        <v>229</v>
      </c>
      <c r="B348" s="11">
        <v>-562</v>
      </c>
      <c r="C348" s="7">
        <v>352</v>
      </c>
    </row>
    <row r="349" spans="1:3" ht="25.5" customHeight="1">
      <c r="A349" s="7" t="s">
        <v>329</v>
      </c>
      <c r="B349" s="11">
        <v>700</v>
      </c>
      <c r="C349" s="7"/>
    </row>
    <row r="350" spans="1:3" ht="25.5" customHeight="1">
      <c r="A350" s="7" t="s">
        <v>330</v>
      </c>
      <c r="B350" s="11">
        <v>700</v>
      </c>
      <c r="C350" s="7"/>
    </row>
    <row r="351" spans="1:3" ht="25.5" customHeight="1">
      <c r="A351" s="7" t="s">
        <v>230</v>
      </c>
      <c r="B351" s="7">
        <f>SUM(B352:B354)</f>
        <v>533</v>
      </c>
      <c r="C351" s="7">
        <f>SUM(C352:C353)</f>
        <v>503</v>
      </c>
    </row>
    <row r="352" spans="1:3" ht="25.5" customHeight="1">
      <c r="A352" s="7" t="s">
        <v>6</v>
      </c>
      <c r="B352" s="5">
        <v>323</v>
      </c>
      <c r="C352" s="7">
        <v>320</v>
      </c>
    </row>
    <row r="353" spans="1:3" ht="25.5" customHeight="1">
      <c r="A353" s="7" t="s">
        <v>7</v>
      </c>
      <c r="B353" s="5">
        <v>110</v>
      </c>
      <c r="C353" s="7">
        <v>183</v>
      </c>
    </row>
    <row r="354" spans="1:3" ht="25.5" customHeight="1">
      <c r="A354" s="7" t="s">
        <v>325</v>
      </c>
      <c r="B354" s="5">
        <v>100</v>
      </c>
      <c r="C354" s="7"/>
    </row>
    <row r="355" spans="1:3" ht="25.5" customHeight="1">
      <c r="A355" s="7" t="s">
        <v>231</v>
      </c>
      <c r="B355" s="7">
        <f>SUM(B356:B357)</f>
        <v>65</v>
      </c>
      <c r="C355" s="7">
        <f>SUM(C356:C357)</f>
        <v>692</v>
      </c>
    </row>
    <row r="356" spans="1:3" ht="25.5" customHeight="1">
      <c r="A356" s="7" t="s">
        <v>7</v>
      </c>
      <c r="B356" s="5">
        <v>9</v>
      </c>
      <c r="C356" s="7">
        <v>11</v>
      </c>
    </row>
    <row r="357" spans="1:3" ht="25.5" customHeight="1">
      <c r="A357" s="7" t="s">
        <v>232</v>
      </c>
      <c r="B357" s="5">
        <v>56</v>
      </c>
      <c r="C357" s="7">
        <v>681</v>
      </c>
    </row>
    <row r="358" spans="1:3" ht="25.5" customHeight="1">
      <c r="A358" s="7" t="s">
        <v>233</v>
      </c>
      <c r="B358" s="5">
        <v>491</v>
      </c>
      <c r="C358" s="7">
        <v>180</v>
      </c>
    </row>
    <row r="359" spans="1:3" ht="25.5" customHeight="1">
      <c r="A359" s="7" t="s">
        <v>7</v>
      </c>
      <c r="B359" s="5">
        <v>71</v>
      </c>
      <c r="C359" s="7">
        <v>80</v>
      </c>
    </row>
    <row r="360" spans="1:3" ht="25.5" customHeight="1">
      <c r="A360" s="7" t="s">
        <v>326</v>
      </c>
      <c r="B360" s="5">
        <v>68</v>
      </c>
      <c r="C360" s="7"/>
    </row>
    <row r="361" spans="1:3" ht="25.5" customHeight="1">
      <c r="A361" s="7" t="s">
        <v>234</v>
      </c>
      <c r="B361" s="5">
        <v>352</v>
      </c>
      <c r="C361" s="7">
        <v>100</v>
      </c>
    </row>
    <row r="362" spans="1:3" ht="25.5" customHeight="1">
      <c r="A362" s="7" t="s">
        <v>331</v>
      </c>
      <c r="B362" s="11">
        <v>-292</v>
      </c>
      <c r="C362" s="7"/>
    </row>
    <row r="363" spans="1:3" ht="25.5" customHeight="1">
      <c r="A363" s="7" t="s">
        <v>332</v>
      </c>
      <c r="B363" s="11">
        <v>-292</v>
      </c>
      <c r="C363" s="7"/>
    </row>
    <row r="364" spans="1:3" ht="25.5" customHeight="1">
      <c r="A364" s="7" t="s">
        <v>235</v>
      </c>
      <c r="B364" s="7">
        <f>SUM(B367,B370,B365,B372)</f>
        <v>2162</v>
      </c>
      <c r="C364" s="7">
        <f>SUM(C367,C370)</f>
        <v>1165</v>
      </c>
    </row>
    <row r="365" spans="1:3" ht="25.5" customHeight="1">
      <c r="A365" s="7" t="s">
        <v>327</v>
      </c>
      <c r="B365" s="7">
        <v>450</v>
      </c>
      <c r="C365" s="7"/>
    </row>
    <row r="366" spans="1:3" ht="25.5" customHeight="1">
      <c r="A366" s="7" t="s">
        <v>328</v>
      </c>
      <c r="B366" s="7">
        <v>450</v>
      </c>
      <c r="C366" s="7"/>
    </row>
    <row r="367" spans="1:3" ht="25.5" customHeight="1">
      <c r="A367" s="7" t="s">
        <v>236</v>
      </c>
      <c r="B367" s="5">
        <v>32</v>
      </c>
      <c r="C367" s="7">
        <v>100</v>
      </c>
    </row>
    <row r="368" spans="1:3" ht="25.5" customHeight="1">
      <c r="A368" s="7" t="s">
        <v>7</v>
      </c>
      <c r="B368" s="5">
        <v>20</v>
      </c>
      <c r="C368" s="7">
        <v>20</v>
      </c>
    </row>
    <row r="369" spans="1:3" ht="25.5" customHeight="1">
      <c r="A369" s="7" t="s">
        <v>237</v>
      </c>
      <c r="B369" s="5">
        <v>12</v>
      </c>
      <c r="C369" s="7">
        <v>80</v>
      </c>
    </row>
    <row r="370" spans="1:3" ht="25.5" customHeight="1">
      <c r="A370" s="7" t="s">
        <v>238</v>
      </c>
      <c r="B370" s="5">
        <v>1383</v>
      </c>
      <c r="C370" s="7">
        <f>SUM(C371)</f>
        <v>1065</v>
      </c>
    </row>
    <row r="371" spans="1:3" ht="25.5" customHeight="1">
      <c r="A371" s="7" t="s">
        <v>239</v>
      </c>
      <c r="B371" s="5">
        <v>1383</v>
      </c>
      <c r="C371" s="7">
        <f>1061+4</f>
        <v>1065</v>
      </c>
    </row>
    <row r="372" spans="1:3" ht="25.5" customHeight="1">
      <c r="A372" s="7" t="s">
        <v>333</v>
      </c>
      <c r="B372" s="5">
        <v>297</v>
      </c>
      <c r="C372" s="7"/>
    </row>
    <row r="373" spans="1:3" ht="25.5" customHeight="1">
      <c r="A373" s="7" t="s">
        <v>334</v>
      </c>
      <c r="B373" s="5">
        <v>200</v>
      </c>
      <c r="C373" s="7"/>
    </row>
    <row r="374" spans="1:3" ht="25.5" customHeight="1">
      <c r="A374" s="7" t="s">
        <v>335</v>
      </c>
      <c r="B374" s="5">
        <v>97</v>
      </c>
      <c r="C374" s="7"/>
    </row>
    <row r="375" spans="1:3" ht="25.5" customHeight="1">
      <c r="A375" s="7" t="s">
        <v>240</v>
      </c>
      <c r="B375" s="7">
        <f>SUM(B376,B378,B380)</f>
        <v>88</v>
      </c>
      <c r="C375" s="7">
        <f>SUM(C376,C378,C380)</f>
        <v>268</v>
      </c>
    </row>
    <row r="376" spans="1:3" ht="25.5" customHeight="1">
      <c r="A376" s="7" t="s">
        <v>241</v>
      </c>
      <c r="B376" s="5"/>
      <c r="C376" s="7">
        <v>3</v>
      </c>
    </row>
    <row r="377" spans="1:3" ht="25.5" customHeight="1">
      <c r="A377" s="7" t="s">
        <v>242</v>
      </c>
      <c r="B377" s="5"/>
      <c r="C377" s="7">
        <v>3</v>
      </c>
    </row>
    <row r="378" spans="1:3" ht="25.5" customHeight="1">
      <c r="A378" s="7" t="s">
        <v>243</v>
      </c>
      <c r="B378" s="5">
        <v>38</v>
      </c>
      <c r="C378" s="7">
        <v>100</v>
      </c>
    </row>
    <row r="379" spans="1:3" ht="25.5" customHeight="1">
      <c r="A379" s="7" t="s">
        <v>244</v>
      </c>
      <c r="B379" s="5">
        <v>38</v>
      </c>
      <c r="C379" s="7">
        <v>100</v>
      </c>
    </row>
    <row r="380" spans="1:3" ht="25.5" customHeight="1">
      <c r="A380" s="7" t="s">
        <v>245</v>
      </c>
      <c r="B380" s="5">
        <v>50</v>
      </c>
      <c r="C380" s="7">
        <v>165</v>
      </c>
    </row>
    <row r="381" spans="1:3" ht="25.5" customHeight="1">
      <c r="A381" s="7" t="s">
        <v>246</v>
      </c>
      <c r="B381" s="5">
        <v>50</v>
      </c>
      <c r="C381" s="7">
        <v>165</v>
      </c>
    </row>
    <row r="382" spans="1:3" ht="25.5" customHeight="1">
      <c r="A382" s="7" t="s">
        <v>247</v>
      </c>
      <c r="B382" s="7">
        <f>SUM(B383,B390)</f>
        <v>1267</v>
      </c>
      <c r="C382" s="7">
        <f>SUM(C383,C390)</f>
        <v>1908</v>
      </c>
    </row>
    <row r="383" spans="1:3" ht="25.5" customHeight="1">
      <c r="A383" s="7" t="s">
        <v>248</v>
      </c>
      <c r="B383" s="7">
        <f>SUM(B384:B389)</f>
        <v>1265</v>
      </c>
      <c r="C383" s="7">
        <f>SUM(C384:C389)</f>
        <v>1898</v>
      </c>
    </row>
    <row r="384" spans="1:3" ht="25.5" customHeight="1">
      <c r="A384" s="7" t="s">
        <v>6</v>
      </c>
      <c r="B384" s="5">
        <v>657</v>
      </c>
      <c r="C384" s="7">
        <v>595</v>
      </c>
    </row>
    <row r="385" spans="1:3" ht="25.5" customHeight="1">
      <c r="A385" s="7" t="s">
        <v>7</v>
      </c>
      <c r="B385" s="5">
        <v>493</v>
      </c>
      <c r="C385" s="7">
        <v>1126</v>
      </c>
    </row>
    <row r="386" spans="1:3" ht="25.5" customHeight="1">
      <c r="A386" s="7" t="s">
        <v>336</v>
      </c>
      <c r="B386" s="5">
        <v>73</v>
      </c>
      <c r="C386" s="7"/>
    </row>
    <row r="387" spans="1:3" ht="25.5" customHeight="1">
      <c r="A387" s="7" t="s">
        <v>249</v>
      </c>
      <c r="B387" s="5">
        <v>42</v>
      </c>
      <c r="C387" s="7">
        <v>50</v>
      </c>
    </row>
    <row r="388" spans="1:3" ht="25.5" customHeight="1">
      <c r="A388" s="7" t="s">
        <v>250</v>
      </c>
      <c r="B388" s="5"/>
      <c r="C388" s="7">
        <v>17</v>
      </c>
    </row>
    <row r="389" spans="1:3" ht="25.5" customHeight="1">
      <c r="A389" s="7" t="s">
        <v>251</v>
      </c>
      <c r="B389" s="5"/>
      <c r="C389" s="7">
        <v>110</v>
      </c>
    </row>
    <row r="390" spans="1:3" ht="25.5" customHeight="1">
      <c r="A390" s="7" t="s">
        <v>252</v>
      </c>
      <c r="B390" s="5">
        <v>2</v>
      </c>
      <c r="C390" s="7">
        <v>10</v>
      </c>
    </row>
    <row r="391" spans="1:3" ht="25.5" customHeight="1">
      <c r="A391" s="7" t="s">
        <v>253</v>
      </c>
      <c r="B391" s="5">
        <v>2</v>
      </c>
      <c r="C391" s="7">
        <v>10</v>
      </c>
    </row>
    <row r="392" spans="1:3" ht="25.5" customHeight="1">
      <c r="A392" s="7" t="s">
        <v>254</v>
      </c>
      <c r="B392" s="7">
        <f>SUM(B393,B396)</f>
        <v>6457</v>
      </c>
      <c r="C392" s="7">
        <f>SUM(C393,C396)</f>
        <v>6912</v>
      </c>
    </row>
    <row r="393" spans="1:3" ht="25.5" customHeight="1">
      <c r="A393" s="7" t="s">
        <v>255</v>
      </c>
      <c r="B393" s="5">
        <v>313</v>
      </c>
      <c r="C393" s="7">
        <v>74</v>
      </c>
    </row>
    <row r="394" spans="1:3" ht="25.5" customHeight="1">
      <c r="A394" s="7" t="s">
        <v>337</v>
      </c>
      <c r="B394" s="5"/>
      <c r="C394" s="7">
        <v>74</v>
      </c>
    </row>
    <row r="395" spans="1:3" ht="25.5" customHeight="1">
      <c r="A395" s="7" t="s">
        <v>338</v>
      </c>
      <c r="B395" s="5">
        <v>313</v>
      </c>
      <c r="C395" s="7"/>
    </row>
    <row r="396" spans="1:3" ht="25.5" customHeight="1">
      <c r="A396" s="7" t="s">
        <v>256</v>
      </c>
      <c r="B396" s="7">
        <f>SUM(B397:B398)</f>
        <v>6144</v>
      </c>
      <c r="C396" s="7">
        <f>SUM(C397:C398)</f>
        <v>6838</v>
      </c>
    </row>
    <row r="397" spans="1:3" ht="25.5" customHeight="1">
      <c r="A397" s="7" t="s">
        <v>257</v>
      </c>
      <c r="B397" s="5">
        <v>5412</v>
      </c>
      <c r="C397" s="7">
        <v>6045</v>
      </c>
    </row>
    <row r="398" spans="1:3" ht="25.5" customHeight="1">
      <c r="A398" s="7" t="s">
        <v>258</v>
      </c>
      <c r="B398" s="5">
        <v>732</v>
      </c>
      <c r="C398" s="7">
        <v>793</v>
      </c>
    </row>
    <row r="399" spans="1:3" ht="25.5" customHeight="1">
      <c r="A399" s="7" t="s">
        <v>259</v>
      </c>
      <c r="B399" s="5">
        <v>1</v>
      </c>
      <c r="C399" s="7">
        <v>32</v>
      </c>
    </row>
    <row r="400" spans="1:3" ht="25.5" customHeight="1">
      <c r="A400" s="7" t="s">
        <v>260</v>
      </c>
      <c r="B400" s="5">
        <v>1</v>
      </c>
      <c r="C400" s="7">
        <v>1</v>
      </c>
    </row>
    <row r="401" spans="1:3" ht="25.5" customHeight="1">
      <c r="A401" s="7" t="s">
        <v>261</v>
      </c>
      <c r="B401" s="5">
        <v>1</v>
      </c>
      <c r="C401" s="7">
        <v>1</v>
      </c>
    </row>
    <row r="402" spans="1:3" ht="25.5" customHeight="1">
      <c r="A402" s="7" t="s">
        <v>262</v>
      </c>
      <c r="B402" s="5"/>
      <c r="C402" s="7">
        <v>31</v>
      </c>
    </row>
    <row r="403" spans="1:3" ht="25.5" customHeight="1">
      <c r="A403" s="7" t="s">
        <v>263</v>
      </c>
      <c r="B403" s="5"/>
      <c r="C403" s="7">
        <v>31</v>
      </c>
    </row>
    <row r="404" spans="1:3" ht="25.5" customHeight="1">
      <c r="A404" s="7" t="s">
        <v>264</v>
      </c>
      <c r="B404" s="7">
        <f>SUM(B405)</f>
        <v>6759</v>
      </c>
      <c r="C404" s="7">
        <f>SUM(C405)</f>
        <v>16349</v>
      </c>
    </row>
    <row r="405" spans="1:3" ht="25.5" customHeight="1">
      <c r="A405" s="7" t="s">
        <v>265</v>
      </c>
      <c r="B405" s="5">
        <v>6759</v>
      </c>
      <c r="C405" s="7">
        <f>SUM(C406)</f>
        <v>16349</v>
      </c>
    </row>
    <row r="406" spans="1:3" ht="25.5" customHeight="1">
      <c r="A406" s="7" t="s">
        <v>266</v>
      </c>
      <c r="B406" s="5">
        <v>6759</v>
      </c>
      <c r="C406" s="7">
        <f>15884-2000-51+3000-259-90-21-50-60-4</f>
        <v>16349</v>
      </c>
    </row>
    <row r="407" spans="1:3" ht="25.5" customHeight="1">
      <c r="A407" s="7" t="s">
        <v>267</v>
      </c>
      <c r="B407" s="5">
        <v>55</v>
      </c>
      <c r="C407" s="7">
        <v>295</v>
      </c>
    </row>
    <row r="408" spans="1:3" ht="25.5" customHeight="1">
      <c r="A408" s="7" t="s">
        <v>268</v>
      </c>
      <c r="B408" s="5">
        <v>55</v>
      </c>
      <c r="C408" s="7">
        <v>295</v>
      </c>
    </row>
    <row r="409" spans="1:3" ht="25.5" customHeight="1">
      <c r="A409" s="7" t="s">
        <v>269</v>
      </c>
      <c r="B409" s="5">
        <v>55</v>
      </c>
      <c r="C409" s="7">
        <v>295</v>
      </c>
    </row>
    <row r="410" spans="1:3" ht="25.5" customHeight="1">
      <c r="A410" s="7"/>
      <c r="B410" s="5"/>
      <c r="C410" s="6"/>
    </row>
  </sheetData>
  <mergeCells count="1">
    <mergeCell ref="A1:C1"/>
  </mergeCells>
  <phoneticPr fontId="2" type="noConversion"/>
  <pageMargins left="0.78740157480314965" right="0.19685039370078741" top="0.39370078740157483" bottom="0.78740157480314965" header="0.51181102362204722" footer="0.51181102362204722"/>
  <pageSetup paperSize="9" scale="51" fitToHeight="34" orientation="portrait" errors="blank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2017年蓬江区区本级一般公共财政预算支出表 </vt:lpstr>
      <vt:lpstr>'2017年蓬江区区本级一般公共财政预算支出表 '!Print_Area</vt:lpstr>
      <vt:lpstr>'2017年蓬江区区本级一般公共财政预算支出表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jugkh</cp:lastModifiedBy>
  <cp:lastPrinted>2016-07-27T09:08:33Z</cp:lastPrinted>
  <dcterms:created xsi:type="dcterms:W3CDTF">2017-02-07T09:09:55Z</dcterms:created>
  <dcterms:modified xsi:type="dcterms:W3CDTF">2018-04-04T01:38:32Z</dcterms:modified>
</cp:coreProperties>
</file>