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成绩表" sheetId="1" r:id="rId1"/>
  </sheets>
  <externalReferences>
    <externalReference r:id="rId2"/>
  </externalReferences>
  <definedNames>
    <definedName name="_xlnm._FilterDatabase" localSheetId="0" hidden="1">成绩表!$A$2:$K$55</definedName>
    <definedName name="chengji">成绩表!$I:$I</definedName>
    <definedName name="gangwei">成绩表!$B:$B</definedName>
    <definedName name="_xlnm.Print_Titles" localSheetId="0">成绩表!$2:$2</definedName>
  </definedNames>
  <calcPr calcId="144525"/>
</workbook>
</file>

<file path=xl/sharedStrings.xml><?xml version="1.0" encoding="utf-8"?>
<sst xmlns="http://schemas.openxmlformats.org/spreadsheetml/2006/main" count="228" uniqueCount="131">
  <si>
    <t>2024年江门市蓬江区总工会工会工作者招聘笔试成绩公告表</t>
  </si>
  <si>
    <t>序号</t>
  </si>
  <si>
    <t>岗位代码</t>
  </si>
  <si>
    <t>招考岗位</t>
  </si>
  <si>
    <t>准考证号</t>
  </si>
  <si>
    <t>姓名</t>
  </si>
  <si>
    <t>客观题成绩</t>
  </si>
  <si>
    <t>主观题成绩</t>
  </si>
  <si>
    <t>笔试总成绩</t>
  </si>
  <si>
    <t>排名</t>
  </si>
  <si>
    <t>备注</t>
  </si>
  <si>
    <t>社会化工会工作者（蓬江区镇街）</t>
  </si>
  <si>
    <t>2024100100105</t>
  </si>
  <si>
    <t>刘文婕</t>
  </si>
  <si>
    <t>入围资格审查</t>
  </si>
  <si>
    <t>2024100100106</t>
  </si>
  <si>
    <t>主尉莹</t>
  </si>
  <si>
    <t>2024100100103</t>
  </si>
  <si>
    <t>钟嘉颖</t>
  </si>
  <si>
    <t>2024100100107</t>
  </si>
  <si>
    <t>梁金茹</t>
  </si>
  <si>
    <t>2024100100101</t>
  </si>
  <si>
    <t>林丽卿</t>
  </si>
  <si>
    <t>缺考</t>
  </si>
  <si>
    <t>2024100100102</t>
  </si>
  <si>
    <t>黄利丽</t>
  </si>
  <si>
    <t>2024100100104</t>
  </si>
  <si>
    <t>叶惠欣</t>
  </si>
  <si>
    <t>2024100100108</t>
  </si>
  <si>
    <t>伍咏</t>
  </si>
  <si>
    <t>2024100100109</t>
  </si>
  <si>
    <t>冯浩航</t>
  </si>
  <si>
    <t>工会工作者（蓬江区内调配）</t>
  </si>
  <si>
    <t>2024100200110</t>
  </si>
  <si>
    <t>雷永康</t>
  </si>
  <si>
    <t>2024100200124</t>
  </si>
  <si>
    <t>马楚娜</t>
  </si>
  <si>
    <t>2024100200133</t>
  </si>
  <si>
    <t>张雅茜</t>
  </si>
  <si>
    <t>2024100200132</t>
  </si>
  <si>
    <t>赵景欣</t>
  </si>
  <si>
    <t>2024100200122</t>
  </si>
  <si>
    <t>方晓盈</t>
  </si>
  <si>
    <t>2024100200140</t>
  </si>
  <si>
    <t>邓子琳</t>
  </si>
  <si>
    <t>56</t>
  </si>
  <si>
    <t>14</t>
  </si>
  <si>
    <t>2024100200117</t>
  </si>
  <si>
    <t>谭女转</t>
  </si>
  <si>
    <t>2024100200150</t>
  </si>
  <si>
    <t>赵结华</t>
  </si>
  <si>
    <t>54.4</t>
  </si>
  <si>
    <t>15</t>
  </si>
  <si>
    <t>2024100200131</t>
  </si>
  <si>
    <t>罗薇</t>
  </si>
  <si>
    <t>2024100200112</t>
  </si>
  <si>
    <t>林俊杰</t>
  </si>
  <si>
    <t>2024100200146</t>
  </si>
  <si>
    <t>陈玉英</t>
  </si>
  <si>
    <t>52.8</t>
  </si>
  <si>
    <t>13</t>
  </si>
  <si>
    <t>2024100200121</t>
  </si>
  <si>
    <t>杨国材</t>
  </si>
  <si>
    <t>2024100200149</t>
  </si>
  <si>
    <t>高洁玲</t>
  </si>
  <si>
    <t>51.2</t>
  </si>
  <si>
    <t>2024100200153</t>
  </si>
  <si>
    <t>陈凤琴</t>
  </si>
  <si>
    <t>12</t>
  </si>
  <si>
    <t>2024100200115</t>
  </si>
  <si>
    <t>赵雪莹</t>
  </si>
  <si>
    <t>2024100200139</t>
  </si>
  <si>
    <t>莫春燕</t>
  </si>
  <si>
    <t>46.4</t>
  </si>
  <si>
    <t>2024100200128</t>
  </si>
  <si>
    <t>黄洁盈</t>
  </si>
  <si>
    <t>2024100200127</t>
  </si>
  <si>
    <t>阮嘉雯</t>
  </si>
  <si>
    <t>2024100200123</t>
  </si>
  <si>
    <t>陈兰香</t>
  </si>
  <si>
    <t>2024100200143</t>
  </si>
  <si>
    <t>郭晓梦</t>
  </si>
  <si>
    <t>43.2</t>
  </si>
  <si>
    <t>2024100200141</t>
  </si>
  <si>
    <t>刘子豪</t>
  </si>
  <si>
    <t>41.6</t>
  </si>
  <si>
    <t>2024100200118</t>
  </si>
  <si>
    <t>谭金爱</t>
  </si>
  <si>
    <t>2024100200111</t>
  </si>
  <si>
    <t>熊雨蒙</t>
  </si>
  <si>
    <t>2024100200113</t>
  </si>
  <si>
    <t>肖美欣</t>
  </si>
  <si>
    <t>2024100200114</t>
  </si>
  <si>
    <t>刘淑清</t>
  </si>
  <si>
    <t>2024100200116</t>
  </si>
  <si>
    <t>李锦茵</t>
  </si>
  <si>
    <t>2024100200119</t>
  </si>
  <si>
    <t>黄敏静</t>
  </si>
  <si>
    <t>2024100200120</t>
  </si>
  <si>
    <t>陈宝华</t>
  </si>
  <si>
    <t>2024100200125</t>
  </si>
  <si>
    <t>许恬恬</t>
  </si>
  <si>
    <t>2024100200126</t>
  </si>
  <si>
    <t>郭叶</t>
  </si>
  <si>
    <t>2024100200129</t>
  </si>
  <si>
    <t>2024100200130</t>
  </si>
  <si>
    <t>张鼎轩</t>
  </si>
  <si>
    <t>2024100200134</t>
  </si>
  <si>
    <t>郑碧婷</t>
  </si>
  <si>
    <t>2024100200135</t>
  </si>
  <si>
    <t>李颖茵</t>
  </si>
  <si>
    <t>2024100200136</t>
  </si>
  <si>
    <t>刘春芳</t>
  </si>
  <si>
    <t>2024100200137</t>
  </si>
  <si>
    <t>邱嘉琪</t>
  </si>
  <si>
    <t>2024100200138</t>
  </si>
  <si>
    <t>容凤兰</t>
  </si>
  <si>
    <t>2024100200142</t>
  </si>
  <si>
    <t>陈麓羽</t>
  </si>
  <si>
    <t>2024100200144</t>
  </si>
  <si>
    <t>郑颖茵</t>
  </si>
  <si>
    <t>2024100200145</t>
  </si>
  <si>
    <t>黄海峰</t>
  </si>
  <si>
    <t>2024100200147</t>
  </si>
  <si>
    <t>梁秀雯</t>
  </si>
  <si>
    <t>2024100200148</t>
  </si>
  <si>
    <t>张金梅</t>
  </si>
  <si>
    <t>2024100200151</t>
  </si>
  <si>
    <t>梁颂恩</t>
  </si>
  <si>
    <t>2024100200152</t>
  </si>
  <si>
    <t>陈叔兰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</si>
</sst>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0"/>
    <xf numFmtId="0" fontId="11" fillId="0" borderId="0"/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0"/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/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/>
    <xf numFmtId="0" fontId="29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29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32">
    <xf numFmtId="0" fontId="0" fillId="0" borderId="0" xfId="0">
      <alignment vertical="center"/>
    </xf>
    <xf numFmtId="49" fontId="1" fillId="0" borderId="0" xfId="125" applyNumberFormat="1" applyFont="1">
      <alignment vertical="center"/>
    </xf>
    <xf numFmtId="49" fontId="0" fillId="0" borderId="0" xfId="125" applyNumberFormat="1" applyFont="1" applyAlignment="1">
      <alignment vertical="center" wrapText="1"/>
    </xf>
    <xf numFmtId="49" fontId="2" fillId="0" borderId="0" xfId="125" applyNumberFormat="1" applyFont="1" applyBorder="1">
      <alignment vertical="center"/>
    </xf>
    <xf numFmtId="49" fontId="2" fillId="0" borderId="0" xfId="125" applyNumberFormat="1" applyFont="1" applyAlignment="1">
      <alignment horizontal="center" vertical="center"/>
    </xf>
    <xf numFmtId="49" fontId="2" fillId="0" borderId="0" xfId="125" applyNumberFormat="1" applyFont="1" applyAlignment="1">
      <alignment vertical="center" wrapText="1"/>
    </xf>
    <xf numFmtId="49" fontId="2" fillId="0" borderId="0" xfId="125" applyNumberFormat="1" applyFont="1">
      <alignment vertical="center"/>
    </xf>
    <xf numFmtId="176" fontId="2" fillId="0" borderId="0" xfId="125" applyNumberFormat="1" applyFont="1" applyAlignment="1">
      <alignment horizontal="center" vertical="center"/>
    </xf>
    <xf numFmtId="49" fontId="3" fillId="0" borderId="0" xfId="125" applyNumberFormat="1" applyFont="1" applyFill="1" applyAlignment="1">
      <alignment horizontal="center" vertical="center"/>
    </xf>
    <xf numFmtId="49" fontId="4" fillId="0" borderId="1" xfId="125" applyNumberFormat="1" applyFont="1" applyBorder="1" applyAlignment="1">
      <alignment horizontal="center" vertical="center"/>
    </xf>
    <xf numFmtId="49" fontId="4" fillId="0" borderId="1" xfId="125" applyNumberFormat="1" applyFont="1" applyBorder="1" applyAlignment="1">
      <alignment horizontal="center" vertical="center" wrapText="1"/>
    </xf>
    <xf numFmtId="49" fontId="5" fillId="0" borderId="1" xfId="125" applyNumberFormat="1" applyFont="1" applyBorder="1" applyAlignment="1">
      <alignment horizontal="center" vertical="center"/>
    </xf>
    <xf numFmtId="0" fontId="6" fillId="0" borderId="2" xfId="125" applyFont="1" applyBorder="1" applyAlignment="1">
      <alignment horizontal="center" vertical="center" wrapText="1"/>
    </xf>
    <xf numFmtId="0" fontId="7" fillId="0" borderId="2" xfId="125" applyFont="1" applyBorder="1" applyAlignment="1">
      <alignment horizontal="center" vertical="center" wrapText="1"/>
    </xf>
    <xf numFmtId="0" fontId="2" fillId="0" borderId="2" xfId="125" applyFont="1" applyBorder="1" applyAlignment="1">
      <alignment horizontal="center" vertical="center"/>
    </xf>
    <xf numFmtId="0" fontId="2" fillId="0" borderId="2" xfId="125" applyFont="1" applyFill="1" applyBorder="1" applyAlignment="1">
      <alignment horizontal="center" vertical="center" wrapText="1"/>
    </xf>
    <xf numFmtId="0" fontId="2" fillId="0" borderId="2" xfId="125" applyFont="1" applyFill="1" applyBorder="1" applyAlignment="1">
      <alignment horizontal="center" vertical="center"/>
    </xf>
    <xf numFmtId="0" fontId="3" fillId="0" borderId="2" xfId="91" applyFont="1" applyBorder="1" applyAlignment="1">
      <alignment horizontal="center" vertical="center"/>
    </xf>
    <xf numFmtId="0" fontId="3" fillId="0" borderId="2" xfId="125" applyFont="1" applyFill="1" applyBorder="1" applyAlignment="1">
      <alignment horizontal="center" vertical="center"/>
    </xf>
    <xf numFmtId="49" fontId="2" fillId="0" borderId="2" xfId="125" applyNumberFormat="1" applyFont="1" applyBorder="1" applyAlignment="1">
      <alignment horizontal="center" vertical="center"/>
    </xf>
    <xf numFmtId="49" fontId="2" fillId="0" borderId="2" xfId="125" applyNumberFormat="1" applyFont="1" applyBorder="1" applyAlignment="1">
      <alignment horizontal="center" vertical="center" wrapText="1"/>
    </xf>
    <xf numFmtId="49" fontId="2" fillId="0" borderId="0" xfId="125" applyNumberFormat="1" applyFont="1" applyBorder="1" applyAlignment="1">
      <alignment horizontal="center" vertical="center"/>
    </xf>
    <xf numFmtId="49" fontId="2" fillId="0" borderId="0" xfId="125" applyNumberFormat="1" applyFont="1" applyBorder="1" applyAlignment="1">
      <alignment vertical="center" wrapText="1"/>
    </xf>
    <xf numFmtId="0" fontId="6" fillId="0" borderId="2" xfId="125" applyFont="1" applyFill="1" applyBorder="1" applyAlignment="1">
      <alignment horizontal="center" vertical="center" wrapText="1"/>
    </xf>
    <xf numFmtId="176" fontId="2" fillId="0" borderId="2" xfId="125" applyNumberFormat="1" applyFont="1" applyFill="1" applyBorder="1" applyAlignment="1">
      <alignment horizontal="center" vertical="center"/>
    </xf>
    <xf numFmtId="0" fontId="8" fillId="0" borderId="2" xfId="125" applyFont="1" applyFill="1" applyBorder="1" applyAlignment="1">
      <alignment horizontal="center" vertical="center"/>
    </xf>
    <xf numFmtId="49" fontId="2" fillId="0" borderId="2" xfId="125" applyNumberFormat="1" applyFont="1" applyFill="1" applyBorder="1" applyAlignment="1">
      <alignment horizontal="center" vertical="center"/>
    </xf>
    <xf numFmtId="176" fontId="2" fillId="0" borderId="2" xfId="125" applyNumberFormat="1" applyFont="1" applyBorder="1" applyAlignment="1">
      <alignment horizontal="center" vertical="center"/>
    </xf>
    <xf numFmtId="49" fontId="2" fillId="0" borderId="2" xfId="125" applyNumberFormat="1" applyFont="1" applyBorder="1">
      <alignment vertical="center"/>
    </xf>
    <xf numFmtId="176" fontId="2" fillId="0" borderId="0" xfId="125" applyNumberFormat="1" applyFont="1" applyBorder="1" applyAlignment="1">
      <alignment horizontal="center" vertical="center"/>
    </xf>
    <xf numFmtId="0" fontId="3" fillId="0" borderId="0" xfId="125" applyFont="1" applyFill="1" applyBorder="1" applyAlignment="1">
      <alignment horizontal="center" vertical="center"/>
    </xf>
    <xf numFmtId="49" fontId="3" fillId="0" borderId="0" xfId="125" applyNumberFormat="1" applyFont="1" applyFill="1" applyBorder="1" applyAlignment="1">
      <alignment horizontal="center" vertical="center"/>
    </xf>
    <xf numFmtId="0" fontId="3" fillId="0" borderId="2" xfId="91" applyFont="1" applyBorder="1" applyAlignment="1" quotePrefix="1">
      <alignment horizontal="center" vertical="center"/>
    </xf>
  </cellXfs>
  <cellStyles count="13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常规 5 2 2" xfId="26"/>
    <cellStyle name="0,0_x000d__x000a_NA_x000d__x000a_" xfId="27"/>
    <cellStyle name="60% - 强调文字颜色 1" xfId="28" builtinId="32"/>
    <cellStyle name="标题 3" xfId="29" builtinId="18"/>
    <cellStyle name="0,0_x000d__x000a_NA_x000d__x000a_ 2 2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常规 10 5" xfId="39"/>
    <cellStyle name="汇总" xfId="40" builtinId="25"/>
    <cellStyle name="好" xfId="41" builtinId="26"/>
    <cellStyle name="适中" xfId="42" builtinId="28"/>
    <cellStyle name="20% - 强调文字颜色 5" xfId="43" builtinId="46"/>
    <cellStyle name="常规 8 2" xfId="44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0,0_x000d__x000a_NA_x000d__x000a_ 2" xfId="62"/>
    <cellStyle name="0,0_x000d__x000a_NA_x000d__x000a_ 3" xfId="63"/>
    <cellStyle name="常规 11" xfId="64"/>
    <cellStyle name="0,0_x000d__x000a_NA_x000d__x000a_ 3 2" xfId="65"/>
    <cellStyle name="0,0_x000d__x000a_NA_x000d__x000a_ 4" xfId="66"/>
    <cellStyle name="常规 10 2 2" xfId="67"/>
    <cellStyle name="常规 10 3 2" xfId="68"/>
    <cellStyle name="常规 10 4" xfId="69"/>
    <cellStyle name="常规 11 2" xfId="70"/>
    <cellStyle name="常规 11 2 2" xfId="71"/>
    <cellStyle name="常规 11 3" xfId="72"/>
    <cellStyle name="常规 11 3 2" xfId="73"/>
    <cellStyle name="常规 11 4" xfId="74"/>
    <cellStyle name="常规 11 4 2" xfId="75"/>
    <cellStyle name="常规 11 5" xfId="76"/>
    <cellStyle name="常规 12" xfId="77"/>
    <cellStyle name="常规 12 2" xfId="78"/>
    <cellStyle name="常规 12 3" xfId="79"/>
    <cellStyle name="常规 13" xfId="80"/>
    <cellStyle name="常规 13 2" xfId="81"/>
    <cellStyle name="常规 14" xfId="82"/>
    <cellStyle name="常规 14 2" xfId="83"/>
    <cellStyle name="常规 15" xfId="84"/>
    <cellStyle name="常规 2" xfId="85"/>
    <cellStyle name="常规 2 2" xfId="86"/>
    <cellStyle name="常规 2 2 2" xfId="87"/>
    <cellStyle name="常规 2 3" xfId="88"/>
    <cellStyle name="常规 2 3 2" xfId="89"/>
    <cellStyle name="常规 2 4" xfId="90"/>
    <cellStyle name="常规 2 5" xfId="91"/>
    <cellStyle name="常规 2 6" xfId="92"/>
    <cellStyle name="常规 3" xfId="93"/>
    <cellStyle name="常规 3 2" xfId="94"/>
    <cellStyle name="常规 3 2 2" xfId="95"/>
    <cellStyle name="常规 3 3" xfId="96"/>
    <cellStyle name="常规 3 3 2" xfId="97"/>
    <cellStyle name="常规 3 4" xfId="98"/>
    <cellStyle name="常规 4" xfId="99"/>
    <cellStyle name="常规 4 2" xfId="100"/>
    <cellStyle name="常规 4 2 2" xfId="101"/>
    <cellStyle name="常规 4 4" xfId="102"/>
    <cellStyle name="常规 4 2 2 2" xfId="103"/>
    <cellStyle name="常规 4 4 2" xfId="104"/>
    <cellStyle name="常规 6 4" xfId="105"/>
    <cellStyle name="常规 4 2 3" xfId="106"/>
    <cellStyle name="常规 4 5" xfId="107"/>
    <cellStyle name="常规 4 2 3 2" xfId="108"/>
    <cellStyle name="常规 7 4" xfId="109"/>
    <cellStyle name="常规 4 2 4" xfId="110"/>
    <cellStyle name="常规 4 3" xfId="111"/>
    <cellStyle name="常规 4 3 2" xfId="112"/>
    <cellStyle name="常规 5 4" xfId="113"/>
    <cellStyle name="常规 5" xfId="114"/>
    <cellStyle name="常规 5 3" xfId="115"/>
    <cellStyle name="常规 5 3 2" xfId="116"/>
    <cellStyle name="常规 6 2" xfId="117"/>
    <cellStyle name="常规 6 2 2" xfId="118"/>
    <cellStyle name="常规 6 3" xfId="119"/>
    <cellStyle name="常规 6 3 2" xfId="120"/>
    <cellStyle name="常规 7" xfId="121"/>
    <cellStyle name="常规 7 2" xfId="122"/>
    <cellStyle name="常规 7 2 2" xfId="123"/>
    <cellStyle name="常规 7 3 2" xfId="124"/>
    <cellStyle name="常规 8" xfId="125"/>
    <cellStyle name="常规 8 2 2" xfId="126"/>
    <cellStyle name="常规 8 3 2" xfId="127"/>
    <cellStyle name="常规 8 4" xfId="128"/>
    <cellStyle name="常规 9" xfId="129"/>
    <cellStyle name="常规 9 2" xfId="130"/>
    <cellStyle name="常规 9 2 2" xfId="131"/>
    <cellStyle name="常规 9 3" xfId="132"/>
    <cellStyle name="常规 9 3 2" xfId="133"/>
    <cellStyle name="常规 9 4" xfId="134"/>
    <cellStyle name="超链接 2" xfId="135"/>
    <cellStyle name="超链接 2 2" xfId="136"/>
    <cellStyle name="超链接 2 3" xfId="137"/>
    <cellStyle name="超链接 3" xfId="13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743;&#38376;&#20154;&#25165;&#32593;\&#24037;&#20316;&#25991;&#26723;\&#25307;&#32856;&#32771;&#35797;\&#24320;&#24179;&#24635;&#24037;&#20250;\2023&#24180;12&#26376;\03&#32771;&#22330;\&#32771;&#22330;&#36164;&#26009;&#65288;&#24320;&#24179;&#24635;&#24037;&#20250;202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签到表(三楼会议室)"/>
      <sheetName val="座位表(三楼会议室)"/>
      <sheetName val="电梯口指示"/>
      <sheetName val="电梯口指示 (2)"/>
      <sheetName val="试室封条"/>
      <sheetName val="工作证"/>
      <sheetName val="名册表"/>
      <sheetName val="考室编排"/>
      <sheetName val="笔试物料"/>
      <sheetName val="面试物料"/>
      <sheetName val="笔试当天工作手册"/>
      <sheetName val="成绩表"/>
      <sheetName val="面试成绩"/>
      <sheetName val="考生签到表(面试)"/>
      <sheetName val="考生签到表(面试) (2)"/>
      <sheetName val="抽签号码"/>
      <sheetName val="抽签号码 (2)"/>
      <sheetName val="面试候考室"/>
      <sheetName val="面试室"/>
      <sheetName val="面试成绩通知书"/>
      <sheetName val="新冠肺炎疫情防控应试人员调查表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H2">
            <v>1001</v>
          </cell>
        </row>
        <row r="3">
          <cell r="H3">
            <v>1001</v>
          </cell>
        </row>
        <row r="4">
          <cell r="H4">
            <v>1001</v>
          </cell>
        </row>
        <row r="5">
          <cell r="H5">
            <v>1001</v>
          </cell>
        </row>
        <row r="7">
          <cell r="H7">
            <v>1002</v>
          </cell>
        </row>
        <row r="8">
          <cell r="H8">
            <v>1002</v>
          </cell>
        </row>
        <row r="9">
          <cell r="H9">
            <v>1002</v>
          </cell>
        </row>
        <row r="13">
          <cell r="H13">
            <v>1002</v>
          </cell>
        </row>
        <row r="14">
          <cell r="H14">
            <v>1002</v>
          </cell>
        </row>
        <row r="15">
          <cell r="H15">
            <v>1002</v>
          </cell>
        </row>
        <row r="16">
          <cell r="H16">
            <v>1002</v>
          </cell>
        </row>
        <row r="19">
          <cell r="H19">
            <v>1002</v>
          </cell>
        </row>
        <row r="22">
          <cell r="H22">
            <v>1002</v>
          </cell>
        </row>
        <row r="24">
          <cell r="H24">
            <v>1002</v>
          </cell>
        </row>
        <row r="26">
          <cell r="H26">
            <v>1002</v>
          </cell>
        </row>
        <row r="28">
          <cell r="H28">
            <v>1002</v>
          </cell>
        </row>
        <row r="29">
          <cell r="H29">
            <v>1002</v>
          </cell>
        </row>
        <row r="30">
          <cell r="H30">
            <v>1002</v>
          </cell>
        </row>
        <row r="31">
          <cell r="H31">
            <v>1002</v>
          </cell>
        </row>
        <row r="35">
          <cell r="H35">
            <v>1002</v>
          </cell>
        </row>
        <row r="36">
          <cell r="H36">
            <v>1002</v>
          </cell>
        </row>
        <row r="37">
          <cell r="H37">
            <v>1002</v>
          </cell>
        </row>
        <row r="38">
          <cell r="H38">
            <v>1002</v>
          </cell>
        </row>
        <row r="41">
          <cell r="H41">
            <v>1002</v>
          </cell>
        </row>
        <row r="42">
          <cell r="H42">
            <v>1002</v>
          </cell>
        </row>
        <row r="43">
          <cell r="H43">
            <v>1002</v>
          </cell>
        </row>
        <row r="45">
          <cell r="H45">
            <v>1002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4"/>
  <sheetViews>
    <sheetView tabSelected="1" workbookViewId="0">
      <selection activeCell="M9" sqref="M9"/>
    </sheetView>
  </sheetViews>
  <sheetFormatPr defaultColWidth="9" defaultRowHeight="12"/>
  <cols>
    <col min="1" max="1" width="7.375" style="4" customWidth="1"/>
    <col min="2" max="2" width="12.75" style="4" hidden="1" customWidth="1"/>
    <col min="3" max="3" width="16.125" style="5" customWidth="1"/>
    <col min="4" max="4" width="6.25" style="6" customWidth="1"/>
    <col min="5" max="5" width="14.125" style="4" customWidth="1"/>
    <col min="6" max="6" width="10.75" style="4" customWidth="1"/>
    <col min="7" max="7" width="6.375" style="4" customWidth="1"/>
    <col min="8" max="8" width="5.875" style="4" customWidth="1"/>
    <col min="9" max="9" width="6.75" style="7" customWidth="1"/>
    <col min="10" max="10" width="8.25" style="8" customWidth="1"/>
    <col min="11" max="11" width="12.375" style="4" customWidth="1"/>
    <col min="12" max="235" width="9" style="6"/>
    <col min="236" max="236" width="7.375" style="6" customWidth="1"/>
    <col min="237" max="242" width="14.125" style="6" customWidth="1"/>
    <col min="243" max="491" width="9" style="6"/>
    <col min="492" max="492" width="7.375" style="6" customWidth="1"/>
    <col min="493" max="498" width="14.125" style="6" customWidth="1"/>
    <col min="499" max="747" width="9" style="6"/>
    <col min="748" max="748" width="7.375" style="6" customWidth="1"/>
    <col min="749" max="754" width="14.125" style="6" customWidth="1"/>
    <col min="755" max="1003" width="9" style="6"/>
    <col min="1004" max="1004" width="7.375" style="6" customWidth="1"/>
    <col min="1005" max="1010" width="14.125" style="6" customWidth="1"/>
    <col min="1011" max="1259" width="9" style="6"/>
    <col min="1260" max="1260" width="7.375" style="6" customWidth="1"/>
    <col min="1261" max="1266" width="14.125" style="6" customWidth="1"/>
    <col min="1267" max="1515" width="9" style="6"/>
    <col min="1516" max="1516" width="7.375" style="6" customWidth="1"/>
    <col min="1517" max="1522" width="14.125" style="6" customWidth="1"/>
    <col min="1523" max="1771" width="9" style="6"/>
    <col min="1772" max="1772" width="7.375" style="6" customWidth="1"/>
    <col min="1773" max="1778" width="14.125" style="6" customWidth="1"/>
    <col min="1779" max="2027" width="9" style="6"/>
    <col min="2028" max="2028" width="7.375" style="6" customWidth="1"/>
    <col min="2029" max="2034" width="14.125" style="6" customWidth="1"/>
    <col min="2035" max="2283" width="9" style="6"/>
    <col min="2284" max="2284" width="7.375" style="6" customWidth="1"/>
    <col min="2285" max="2290" width="14.125" style="6" customWidth="1"/>
    <col min="2291" max="2539" width="9" style="6"/>
    <col min="2540" max="2540" width="7.375" style="6" customWidth="1"/>
    <col min="2541" max="2546" width="14.125" style="6" customWidth="1"/>
    <col min="2547" max="2795" width="9" style="6"/>
    <col min="2796" max="2796" width="7.375" style="6" customWidth="1"/>
    <col min="2797" max="2802" width="14.125" style="6" customWidth="1"/>
    <col min="2803" max="3051" width="9" style="6"/>
    <col min="3052" max="3052" width="7.375" style="6" customWidth="1"/>
    <col min="3053" max="3058" width="14.125" style="6" customWidth="1"/>
    <col min="3059" max="3307" width="9" style="6"/>
    <col min="3308" max="3308" width="7.375" style="6" customWidth="1"/>
    <col min="3309" max="3314" width="14.125" style="6" customWidth="1"/>
    <col min="3315" max="3563" width="9" style="6"/>
    <col min="3564" max="3564" width="7.375" style="6" customWidth="1"/>
    <col min="3565" max="3570" width="14.125" style="6" customWidth="1"/>
    <col min="3571" max="3819" width="9" style="6"/>
    <col min="3820" max="3820" width="7.375" style="6" customWidth="1"/>
    <col min="3821" max="3826" width="14.125" style="6" customWidth="1"/>
    <col min="3827" max="4075" width="9" style="6"/>
    <col min="4076" max="4076" width="7.375" style="6" customWidth="1"/>
    <col min="4077" max="4082" width="14.125" style="6" customWidth="1"/>
    <col min="4083" max="4331" width="9" style="6"/>
    <col min="4332" max="4332" width="7.375" style="6" customWidth="1"/>
    <col min="4333" max="4338" width="14.125" style="6" customWidth="1"/>
    <col min="4339" max="4587" width="9" style="6"/>
    <col min="4588" max="4588" width="7.375" style="6" customWidth="1"/>
    <col min="4589" max="4594" width="14.125" style="6" customWidth="1"/>
    <col min="4595" max="4843" width="9" style="6"/>
    <col min="4844" max="4844" width="7.375" style="6" customWidth="1"/>
    <col min="4845" max="4850" width="14.125" style="6" customWidth="1"/>
    <col min="4851" max="5099" width="9" style="6"/>
    <col min="5100" max="5100" width="7.375" style="6" customWidth="1"/>
    <col min="5101" max="5106" width="14.125" style="6" customWidth="1"/>
    <col min="5107" max="5355" width="9" style="6"/>
    <col min="5356" max="5356" width="7.375" style="6" customWidth="1"/>
    <col min="5357" max="5362" width="14.125" style="6" customWidth="1"/>
    <col min="5363" max="5611" width="9" style="6"/>
    <col min="5612" max="5612" width="7.375" style="6" customWidth="1"/>
    <col min="5613" max="5618" width="14.125" style="6" customWidth="1"/>
    <col min="5619" max="5867" width="9" style="6"/>
    <col min="5868" max="5868" width="7.375" style="6" customWidth="1"/>
    <col min="5869" max="5874" width="14.125" style="6" customWidth="1"/>
    <col min="5875" max="6123" width="9" style="6"/>
    <col min="6124" max="6124" width="7.375" style="6" customWidth="1"/>
    <col min="6125" max="6130" width="14.125" style="6" customWidth="1"/>
    <col min="6131" max="6379" width="9" style="6"/>
    <col min="6380" max="6380" width="7.375" style="6" customWidth="1"/>
    <col min="6381" max="6386" width="14.125" style="6" customWidth="1"/>
    <col min="6387" max="6635" width="9" style="6"/>
    <col min="6636" max="6636" width="7.375" style="6" customWidth="1"/>
    <col min="6637" max="6642" width="14.125" style="6" customWidth="1"/>
    <col min="6643" max="6891" width="9" style="6"/>
    <col min="6892" max="6892" width="7.375" style="6" customWidth="1"/>
    <col min="6893" max="6898" width="14.125" style="6" customWidth="1"/>
    <col min="6899" max="7147" width="9" style="6"/>
    <col min="7148" max="7148" width="7.375" style="6" customWidth="1"/>
    <col min="7149" max="7154" width="14.125" style="6" customWidth="1"/>
    <col min="7155" max="7403" width="9" style="6"/>
    <col min="7404" max="7404" width="7.375" style="6" customWidth="1"/>
    <col min="7405" max="7410" width="14.125" style="6" customWidth="1"/>
    <col min="7411" max="7659" width="9" style="6"/>
    <col min="7660" max="7660" width="7.375" style="6" customWidth="1"/>
    <col min="7661" max="7666" width="14.125" style="6" customWidth="1"/>
    <col min="7667" max="7915" width="9" style="6"/>
    <col min="7916" max="7916" width="7.375" style="6" customWidth="1"/>
    <col min="7917" max="7922" width="14.125" style="6" customWidth="1"/>
    <col min="7923" max="8171" width="9" style="6"/>
    <col min="8172" max="8172" width="7.375" style="6" customWidth="1"/>
    <col min="8173" max="8178" width="14.125" style="6" customWidth="1"/>
    <col min="8179" max="8427" width="9" style="6"/>
    <col min="8428" max="8428" width="7.375" style="6" customWidth="1"/>
    <col min="8429" max="8434" width="14.125" style="6" customWidth="1"/>
    <col min="8435" max="8683" width="9" style="6"/>
    <col min="8684" max="8684" width="7.375" style="6" customWidth="1"/>
    <col min="8685" max="8690" width="14.125" style="6" customWidth="1"/>
    <col min="8691" max="8939" width="9" style="6"/>
    <col min="8940" max="8940" width="7.375" style="6" customWidth="1"/>
    <col min="8941" max="8946" width="14.125" style="6" customWidth="1"/>
    <col min="8947" max="9195" width="9" style="6"/>
    <col min="9196" max="9196" width="7.375" style="6" customWidth="1"/>
    <col min="9197" max="9202" width="14.125" style="6" customWidth="1"/>
    <col min="9203" max="9451" width="9" style="6"/>
    <col min="9452" max="9452" width="7.375" style="6" customWidth="1"/>
    <col min="9453" max="9458" width="14.125" style="6" customWidth="1"/>
    <col min="9459" max="9707" width="9" style="6"/>
    <col min="9708" max="9708" width="7.375" style="6" customWidth="1"/>
    <col min="9709" max="9714" width="14.125" style="6" customWidth="1"/>
    <col min="9715" max="9963" width="9" style="6"/>
    <col min="9964" max="9964" width="7.375" style="6" customWidth="1"/>
    <col min="9965" max="9970" width="14.125" style="6" customWidth="1"/>
    <col min="9971" max="10219" width="9" style="6"/>
    <col min="10220" max="10220" width="7.375" style="6" customWidth="1"/>
    <col min="10221" max="10226" width="14.125" style="6" customWidth="1"/>
    <col min="10227" max="10475" width="9" style="6"/>
    <col min="10476" max="10476" width="7.375" style="6" customWidth="1"/>
    <col min="10477" max="10482" width="14.125" style="6" customWidth="1"/>
    <col min="10483" max="10731" width="9" style="6"/>
    <col min="10732" max="10732" width="7.375" style="6" customWidth="1"/>
    <col min="10733" max="10738" width="14.125" style="6" customWidth="1"/>
    <col min="10739" max="10987" width="9" style="6"/>
    <col min="10988" max="10988" width="7.375" style="6" customWidth="1"/>
    <col min="10989" max="10994" width="14.125" style="6" customWidth="1"/>
    <col min="10995" max="11243" width="9" style="6"/>
    <col min="11244" max="11244" width="7.375" style="6" customWidth="1"/>
    <col min="11245" max="11250" width="14.125" style="6" customWidth="1"/>
    <col min="11251" max="11499" width="9" style="6"/>
    <col min="11500" max="11500" width="7.375" style="6" customWidth="1"/>
    <col min="11501" max="11506" width="14.125" style="6" customWidth="1"/>
    <col min="11507" max="11755" width="9" style="6"/>
    <col min="11756" max="11756" width="7.375" style="6" customWidth="1"/>
    <col min="11757" max="11762" width="14.125" style="6" customWidth="1"/>
    <col min="11763" max="12011" width="9" style="6"/>
    <col min="12012" max="12012" width="7.375" style="6" customWidth="1"/>
    <col min="12013" max="12018" width="14.125" style="6" customWidth="1"/>
    <col min="12019" max="12267" width="9" style="6"/>
    <col min="12268" max="12268" width="7.375" style="6" customWidth="1"/>
    <col min="12269" max="12274" width="14.125" style="6" customWidth="1"/>
    <col min="12275" max="12523" width="9" style="6"/>
    <col min="12524" max="12524" width="7.375" style="6" customWidth="1"/>
    <col min="12525" max="12530" width="14.125" style="6" customWidth="1"/>
    <col min="12531" max="12779" width="9" style="6"/>
    <col min="12780" max="12780" width="7.375" style="6" customWidth="1"/>
    <col min="12781" max="12786" width="14.125" style="6" customWidth="1"/>
    <col min="12787" max="13035" width="9" style="6"/>
    <col min="13036" max="13036" width="7.375" style="6" customWidth="1"/>
    <col min="13037" max="13042" width="14.125" style="6" customWidth="1"/>
    <col min="13043" max="13291" width="9" style="6"/>
    <col min="13292" max="13292" width="7.375" style="6" customWidth="1"/>
    <col min="13293" max="13298" width="14.125" style="6" customWidth="1"/>
    <col min="13299" max="13547" width="9" style="6"/>
    <col min="13548" max="13548" width="7.375" style="6" customWidth="1"/>
    <col min="13549" max="13554" width="14.125" style="6" customWidth="1"/>
    <col min="13555" max="13803" width="9" style="6"/>
    <col min="13804" max="13804" width="7.375" style="6" customWidth="1"/>
    <col min="13805" max="13810" width="14.125" style="6" customWidth="1"/>
    <col min="13811" max="14059" width="9" style="6"/>
    <col min="14060" max="14060" width="7.375" style="6" customWidth="1"/>
    <col min="14061" max="14066" width="14.125" style="6" customWidth="1"/>
    <col min="14067" max="14315" width="9" style="6"/>
    <col min="14316" max="14316" width="7.375" style="6" customWidth="1"/>
    <col min="14317" max="14322" width="14.125" style="6" customWidth="1"/>
    <col min="14323" max="14571" width="9" style="6"/>
    <col min="14572" max="14572" width="7.375" style="6" customWidth="1"/>
    <col min="14573" max="14578" width="14.125" style="6" customWidth="1"/>
    <col min="14579" max="14827" width="9" style="6"/>
    <col min="14828" max="14828" width="7.375" style="6" customWidth="1"/>
    <col min="14829" max="14834" width="14.125" style="6" customWidth="1"/>
    <col min="14835" max="15083" width="9" style="6"/>
    <col min="15084" max="15084" width="7.375" style="6" customWidth="1"/>
    <col min="15085" max="15090" width="14.125" style="6" customWidth="1"/>
    <col min="15091" max="15339" width="9" style="6"/>
    <col min="15340" max="15340" width="7.375" style="6" customWidth="1"/>
    <col min="15341" max="15346" width="14.125" style="6" customWidth="1"/>
    <col min="15347" max="15595" width="9" style="6"/>
    <col min="15596" max="15596" width="7.375" style="6" customWidth="1"/>
    <col min="15597" max="15602" width="14.125" style="6" customWidth="1"/>
    <col min="15603" max="15851" width="9" style="6"/>
    <col min="15852" max="15852" width="7.375" style="6" customWidth="1"/>
    <col min="15853" max="15858" width="14.125" style="6" customWidth="1"/>
    <col min="15859" max="16107" width="9" style="6"/>
    <col min="16108" max="16108" width="7.375" style="6" customWidth="1"/>
    <col min="16109" max="16114" width="14.125" style="6" customWidth="1"/>
    <col min="16115" max="16384" width="9" style="6"/>
  </cols>
  <sheetData>
    <row r="1" s="1" customFormat="1" ht="36" customHeight="1" spans="1:11">
      <c r="A1" s="9" t="s">
        <v>0</v>
      </c>
      <c r="B1" s="9"/>
      <c r="C1" s="10"/>
      <c r="D1" s="9"/>
      <c r="E1" s="9"/>
      <c r="F1" s="9"/>
      <c r="G1" s="11"/>
      <c r="H1" s="11"/>
      <c r="I1" s="9"/>
      <c r="J1" s="9"/>
      <c r="K1" s="9"/>
    </row>
    <row r="2" s="2" customFormat="1" ht="60" customHeight="1" spans="1:11">
      <c r="A2" s="12" t="s">
        <v>1</v>
      </c>
      <c r="B2" s="12" t="s">
        <v>2</v>
      </c>
      <c r="C2" s="13" t="s">
        <v>3</v>
      </c>
      <c r="D2" s="13" t="s">
        <v>2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23" t="s">
        <v>9</v>
      </c>
      <c r="K2" s="12" t="s">
        <v>10</v>
      </c>
    </row>
    <row r="3" s="3" customFormat="1" ht="30" customHeight="1" spans="1:11">
      <c r="A3" s="14">
        <v>1</v>
      </c>
      <c r="B3" s="14">
        <f>[1]考室编排!H9</f>
        <v>1002</v>
      </c>
      <c r="C3" s="15" t="s">
        <v>11</v>
      </c>
      <c r="D3" s="16">
        <v>1001</v>
      </c>
      <c r="E3" s="32" t="s">
        <v>12</v>
      </c>
      <c r="F3" s="18" t="s">
        <v>13</v>
      </c>
      <c r="G3" s="18">
        <v>46.4</v>
      </c>
      <c r="H3" s="18">
        <v>14</v>
      </c>
      <c r="I3" s="24">
        <f>46.4+14</f>
        <v>60.4</v>
      </c>
      <c r="J3" s="25">
        <f t="shared" ref="J3:J11" si="0">IFERROR(RANK(I3,$I$3:$I$11),"-")</f>
        <v>1</v>
      </c>
      <c r="K3" s="26" t="s">
        <v>14</v>
      </c>
    </row>
    <row r="4" s="3" customFormat="1" ht="30" customHeight="1" spans="1:11">
      <c r="A4" s="14">
        <v>2</v>
      </c>
      <c r="B4" s="14">
        <f>[1]考室编排!H8</f>
        <v>1002</v>
      </c>
      <c r="C4" s="15" t="s">
        <v>11</v>
      </c>
      <c r="D4" s="16">
        <v>1001</v>
      </c>
      <c r="E4" s="32" t="s">
        <v>15</v>
      </c>
      <c r="F4" s="18" t="s">
        <v>16</v>
      </c>
      <c r="G4" s="18">
        <v>48</v>
      </c>
      <c r="H4" s="18">
        <v>12</v>
      </c>
      <c r="I4" s="24">
        <f>48+12</f>
        <v>60</v>
      </c>
      <c r="J4" s="25">
        <f t="shared" si="0"/>
        <v>2</v>
      </c>
      <c r="K4" s="26" t="s">
        <v>14</v>
      </c>
    </row>
    <row r="5" s="3" customFormat="1" ht="30" customHeight="1" spans="1:11">
      <c r="A5" s="14">
        <v>3</v>
      </c>
      <c r="B5" s="14">
        <f>[1]考室编排!H36</f>
        <v>1002</v>
      </c>
      <c r="C5" s="15" t="s">
        <v>11</v>
      </c>
      <c r="D5" s="16">
        <v>1001</v>
      </c>
      <c r="E5" s="32" t="s">
        <v>17</v>
      </c>
      <c r="F5" s="18" t="s">
        <v>18</v>
      </c>
      <c r="G5" s="18">
        <v>44.8</v>
      </c>
      <c r="H5" s="18">
        <v>14</v>
      </c>
      <c r="I5" s="24">
        <f>44.8+14</f>
        <v>58.8</v>
      </c>
      <c r="J5" s="25">
        <f t="shared" si="0"/>
        <v>3</v>
      </c>
      <c r="K5" s="26" t="s">
        <v>14</v>
      </c>
    </row>
    <row r="6" s="3" customFormat="1" ht="30" customHeight="1" spans="1:11">
      <c r="A6" s="14">
        <v>4</v>
      </c>
      <c r="B6" s="14">
        <f>[1]考室编排!H22</f>
        <v>1002</v>
      </c>
      <c r="C6" s="15" t="s">
        <v>11</v>
      </c>
      <c r="D6" s="16">
        <v>1001</v>
      </c>
      <c r="E6" s="32" t="s">
        <v>19</v>
      </c>
      <c r="F6" s="18" t="s">
        <v>20</v>
      </c>
      <c r="G6" s="18">
        <v>41.6</v>
      </c>
      <c r="H6" s="18">
        <v>13</v>
      </c>
      <c r="I6" s="24">
        <f>41.6+13</f>
        <v>54.6</v>
      </c>
      <c r="J6" s="25">
        <f t="shared" si="0"/>
        <v>4</v>
      </c>
      <c r="K6" s="26" t="s">
        <v>14</v>
      </c>
    </row>
    <row r="7" s="3" customFormat="1" ht="30" customHeight="1" spans="1:11">
      <c r="A7" s="14">
        <v>5</v>
      </c>
      <c r="B7" s="14">
        <f>[1]考室编排!H16</f>
        <v>1002</v>
      </c>
      <c r="C7" s="15" t="s">
        <v>11</v>
      </c>
      <c r="D7" s="16">
        <v>1001</v>
      </c>
      <c r="E7" s="32" t="s">
        <v>21</v>
      </c>
      <c r="F7" s="18" t="s">
        <v>22</v>
      </c>
      <c r="G7" s="18"/>
      <c r="H7" s="18"/>
      <c r="I7" s="24"/>
      <c r="J7" s="18" t="str">
        <f t="shared" si="0"/>
        <v>-</v>
      </c>
      <c r="K7" s="26" t="s">
        <v>23</v>
      </c>
    </row>
    <row r="8" s="3" customFormat="1" ht="30" customHeight="1" spans="1:11">
      <c r="A8" s="14">
        <v>6</v>
      </c>
      <c r="B8" s="14">
        <f>[1]考室编排!H29</f>
        <v>1002</v>
      </c>
      <c r="C8" s="15" t="s">
        <v>11</v>
      </c>
      <c r="D8" s="16">
        <v>1001</v>
      </c>
      <c r="E8" s="32" t="s">
        <v>24</v>
      </c>
      <c r="F8" s="18" t="s">
        <v>25</v>
      </c>
      <c r="G8" s="18"/>
      <c r="H8" s="18"/>
      <c r="I8" s="24"/>
      <c r="J8" s="18" t="str">
        <f t="shared" si="0"/>
        <v>-</v>
      </c>
      <c r="K8" s="26" t="s">
        <v>23</v>
      </c>
    </row>
    <row r="9" s="3" customFormat="1" ht="30" customHeight="1" spans="1:11">
      <c r="A9" s="14">
        <v>7</v>
      </c>
      <c r="B9" s="14" t="e">
        <f>[1]考室编排!#REF!</f>
        <v>#REF!</v>
      </c>
      <c r="C9" s="15" t="s">
        <v>11</v>
      </c>
      <c r="D9" s="16">
        <v>1001</v>
      </c>
      <c r="E9" s="32" t="s">
        <v>26</v>
      </c>
      <c r="F9" s="18" t="s">
        <v>27</v>
      </c>
      <c r="G9" s="18"/>
      <c r="H9" s="18"/>
      <c r="I9" s="24"/>
      <c r="J9" s="18" t="str">
        <f t="shared" si="0"/>
        <v>-</v>
      </c>
      <c r="K9" s="26" t="s">
        <v>23</v>
      </c>
    </row>
    <row r="10" s="3" customFormat="1" ht="30" customHeight="1" spans="1:11">
      <c r="A10" s="14">
        <v>8</v>
      </c>
      <c r="B10" s="14">
        <f>[1]考室编排!H14</f>
        <v>1002</v>
      </c>
      <c r="C10" s="15" t="s">
        <v>11</v>
      </c>
      <c r="D10" s="16">
        <v>1001</v>
      </c>
      <c r="E10" s="32" t="s">
        <v>28</v>
      </c>
      <c r="F10" s="18" t="s">
        <v>29</v>
      </c>
      <c r="G10" s="18"/>
      <c r="H10" s="18"/>
      <c r="I10" s="24"/>
      <c r="J10" s="18" t="str">
        <f t="shared" si="0"/>
        <v>-</v>
      </c>
      <c r="K10" s="26" t="s">
        <v>23</v>
      </c>
    </row>
    <row r="11" s="3" customFormat="1" ht="30" customHeight="1" spans="1:11">
      <c r="A11" s="14">
        <v>9</v>
      </c>
      <c r="B11" s="14" t="e">
        <f>[1]考室编排!#REF!</f>
        <v>#REF!</v>
      </c>
      <c r="C11" s="15" t="s">
        <v>11</v>
      </c>
      <c r="D11" s="16">
        <v>1001</v>
      </c>
      <c r="E11" s="32" t="s">
        <v>30</v>
      </c>
      <c r="F11" s="18" t="s">
        <v>31</v>
      </c>
      <c r="G11" s="18"/>
      <c r="H11" s="18"/>
      <c r="I11" s="24"/>
      <c r="J11" s="18" t="str">
        <f t="shared" si="0"/>
        <v>-</v>
      </c>
      <c r="K11" s="26" t="s">
        <v>23</v>
      </c>
    </row>
    <row r="12" s="3" customFormat="1" ht="30" customHeight="1" spans="1:11">
      <c r="A12" s="14">
        <v>10</v>
      </c>
      <c r="B12" s="14">
        <f>[1]考室编排!H24</f>
        <v>1002</v>
      </c>
      <c r="C12" s="15" t="s">
        <v>32</v>
      </c>
      <c r="D12" s="16">
        <v>1002</v>
      </c>
      <c r="E12" s="32" t="s">
        <v>33</v>
      </c>
      <c r="F12" s="18" t="s">
        <v>34</v>
      </c>
      <c r="G12" s="18">
        <v>57.6</v>
      </c>
      <c r="H12" s="18">
        <v>16</v>
      </c>
      <c r="I12" s="24">
        <f>57.6+16</f>
        <v>73.6</v>
      </c>
      <c r="J12" s="25">
        <f t="shared" ref="J12:J55" si="1">IFERROR(RANK(I12,$I$12:$I$55),"-")</f>
        <v>1</v>
      </c>
      <c r="K12" s="26" t="s">
        <v>14</v>
      </c>
    </row>
    <row r="13" s="3" customFormat="1" ht="30" customHeight="1" spans="1:11">
      <c r="A13" s="14">
        <v>11</v>
      </c>
      <c r="B13" s="14">
        <f>[1]考室编排!H35</f>
        <v>1002</v>
      </c>
      <c r="C13" s="15" t="s">
        <v>32</v>
      </c>
      <c r="D13" s="16">
        <v>1002</v>
      </c>
      <c r="E13" s="32" t="s">
        <v>35</v>
      </c>
      <c r="F13" s="18" t="s">
        <v>36</v>
      </c>
      <c r="G13" s="18">
        <v>56</v>
      </c>
      <c r="H13" s="18">
        <v>16</v>
      </c>
      <c r="I13" s="24">
        <f>56+16</f>
        <v>72</v>
      </c>
      <c r="J13" s="25">
        <f t="shared" si="1"/>
        <v>2</v>
      </c>
      <c r="K13" s="26" t="s">
        <v>14</v>
      </c>
    </row>
    <row r="14" s="3" customFormat="1" ht="30" customHeight="1" spans="1:11">
      <c r="A14" s="14">
        <v>12</v>
      </c>
      <c r="B14" s="14">
        <f>[1]考室编排!H7</f>
        <v>1002</v>
      </c>
      <c r="C14" s="15" t="s">
        <v>32</v>
      </c>
      <c r="D14" s="16">
        <v>1002</v>
      </c>
      <c r="E14" s="32" t="s">
        <v>37</v>
      </c>
      <c r="F14" s="18" t="s">
        <v>38</v>
      </c>
      <c r="G14" s="18">
        <v>57.6</v>
      </c>
      <c r="H14" s="18">
        <v>13.5</v>
      </c>
      <c r="I14" s="24">
        <f>57.6+13.5</f>
        <v>71.1</v>
      </c>
      <c r="J14" s="25">
        <f t="shared" si="1"/>
        <v>3</v>
      </c>
      <c r="K14" s="26" t="s">
        <v>14</v>
      </c>
    </row>
    <row r="15" s="3" customFormat="1" ht="30" customHeight="1" spans="1:11">
      <c r="A15" s="14">
        <v>13</v>
      </c>
      <c r="B15" s="14">
        <f>[1]考室编排!H45</f>
        <v>1002</v>
      </c>
      <c r="C15" s="15" t="s">
        <v>32</v>
      </c>
      <c r="D15" s="16">
        <v>1002</v>
      </c>
      <c r="E15" s="32" t="s">
        <v>39</v>
      </c>
      <c r="F15" s="18" t="s">
        <v>40</v>
      </c>
      <c r="G15" s="18">
        <v>56</v>
      </c>
      <c r="H15" s="18">
        <v>15</v>
      </c>
      <c r="I15" s="24">
        <f>56+15</f>
        <v>71</v>
      </c>
      <c r="J15" s="25">
        <f t="shared" si="1"/>
        <v>4</v>
      </c>
      <c r="K15" s="26" t="s">
        <v>14</v>
      </c>
    </row>
    <row r="16" s="3" customFormat="1" ht="30" customHeight="1" spans="1:11">
      <c r="A16" s="14">
        <v>14</v>
      </c>
      <c r="B16" s="14">
        <f>[1]考室编排!H28</f>
        <v>1002</v>
      </c>
      <c r="C16" s="15" t="s">
        <v>32</v>
      </c>
      <c r="D16" s="16">
        <v>1002</v>
      </c>
      <c r="E16" s="32" t="s">
        <v>41</v>
      </c>
      <c r="F16" s="18" t="s">
        <v>42</v>
      </c>
      <c r="G16" s="18">
        <v>57.6</v>
      </c>
      <c r="H16" s="18">
        <v>13</v>
      </c>
      <c r="I16" s="24">
        <f>57.6+13</f>
        <v>70.6</v>
      </c>
      <c r="J16" s="25">
        <f t="shared" si="1"/>
        <v>5</v>
      </c>
      <c r="K16" s="26" t="s">
        <v>14</v>
      </c>
    </row>
    <row r="17" s="3" customFormat="1" ht="30" customHeight="1" spans="1:11">
      <c r="A17" s="14">
        <v>15</v>
      </c>
      <c r="B17" s="19"/>
      <c r="C17" s="20" t="s">
        <v>32</v>
      </c>
      <c r="D17" s="16">
        <v>1002</v>
      </c>
      <c r="E17" s="32" t="s">
        <v>43</v>
      </c>
      <c r="F17" s="19" t="s">
        <v>44</v>
      </c>
      <c r="G17" s="19" t="s">
        <v>45</v>
      </c>
      <c r="H17" s="19" t="s">
        <v>46</v>
      </c>
      <c r="I17" s="27">
        <f>56+14</f>
        <v>70</v>
      </c>
      <c r="J17" s="25">
        <f t="shared" si="1"/>
        <v>6</v>
      </c>
      <c r="K17" s="26" t="s">
        <v>14</v>
      </c>
    </row>
    <row r="18" s="3" customFormat="1" ht="30" customHeight="1" spans="1:11">
      <c r="A18" s="14">
        <v>16</v>
      </c>
      <c r="B18" s="14">
        <f>[1]考室编排!H15</f>
        <v>1002</v>
      </c>
      <c r="C18" s="15" t="s">
        <v>32</v>
      </c>
      <c r="D18" s="16">
        <v>1002</v>
      </c>
      <c r="E18" s="32" t="s">
        <v>47</v>
      </c>
      <c r="F18" s="18" t="s">
        <v>48</v>
      </c>
      <c r="G18" s="18">
        <v>54.4</v>
      </c>
      <c r="H18" s="18">
        <v>15</v>
      </c>
      <c r="I18" s="24">
        <f>54.4+15</f>
        <v>69.4</v>
      </c>
      <c r="J18" s="25">
        <f t="shared" si="1"/>
        <v>7</v>
      </c>
      <c r="K18" s="26" t="s">
        <v>14</v>
      </c>
    </row>
    <row r="19" s="3" customFormat="1" ht="30" customHeight="1" spans="1:11">
      <c r="A19" s="14">
        <v>17</v>
      </c>
      <c r="B19" s="19"/>
      <c r="C19" s="20" t="s">
        <v>32</v>
      </c>
      <c r="D19" s="16">
        <v>1002</v>
      </c>
      <c r="E19" s="32" t="s">
        <v>49</v>
      </c>
      <c r="F19" s="19" t="s">
        <v>50</v>
      </c>
      <c r="G19" s="19" t="s">
        <v>51</v>
      </c>
      <c r="H19" s="19" t="s">
        <v>52</v>
      </c>
      <c r="I19" s="27">
        <f>54.4+15</f>
        <v>69.4</v>
      </c>
      <c r="J19" s="25">
        <f t="shared" si="1"/>
        <v>7</v>
      </c>
      <c r="K19" s="26" t="s">
        <v>14</v>
      </c>
    </row>
    <row r="20" s="3" customFormat="1" ht="30" customHeight="1" spans="1:11">
      <c r="A20" s="14">
        <v>18</v>
      </c>
      <c r="B20" s="14" t="e">
        <f>[1]考室编排!#REF!</f>
        <v>#REF!</v>
      </c>
      <c r="C20" s="15" t="s">
        <v>32</v>
      </c>
      <c r="D20" s="16">
        <v>1002</v>
      </c>
      <c r="E20" s="32" t="s">
        <v>53</v>
      </c>
      <c r="F20" s="18" t="s">
        <v>54</v>
      </c>
      <c r="G20" s="18">
        <v>54.4</v>
      </c>
      <c r="H20" s="18">
        <v>14</v>
      </c>
      <c r="I20" s="24">
        <f>54.4+14</f>
        <v>68.4</v>
      </c>
      <c r="J20" s="25">
        <f t="shared" si="1"/>
        <v>9</v>
      </c>
      <c r="K20" s="26" t="s">
        <v>14</v>
      </c>
    </row>
    <row r="21" s="3" customFormat="1" ht="30" customHeight="1" spans="1:11">
      <c r="A21" s="14">
        <v>19</v>
      </c>
      <c r="B21" s="14" t="e">
        <f>[1]考室编排!#REF!</f>
        <v>#REF!</v>
      </c>
      <c r="C21" s="15" t="s">
        <v>32</v>
      </c>
      <c r="D21" s="16">
        <v>1002</v>
      </c>
      <c r="E21" s="32" t="s">
        <v>55</v>
      </c>
      <c r="F21" s="18" t="s">
        <v>56</v>
      </c>
      <c r="G21" s="18">
        <v>51.2</v>
      </c>
      <c r="H21" s="18">
        <v>15.5</v>
      </c>
      <c r="I21" s="24">
        <f>51.2+15.5</f>
        <v>66.7</v>
      </c>
      <c r="J21" s="25">
        <f t="shared" si="1"/>
        <v>10</v>
      </c>
      <c r="K21" s="26" t="s">
        <v>14</v>
      </c>
    </row>
    <row r="22" s="3" customFormat="1" ht="30" customHeight="1" spans="1:11">
      <c r="A22" s="14">
        <v>20</v>
      </c>
      <c r="B22" s="19"/>
      <c r="C22" s="20" t="s">
        <v>32</v>
      </c>
      <c r="D22" s="16">
        <v>1002</v>
      </c>
      <c r="E22" s="32" t="s">
        <v>57</v>
      </c>
      <c r="F22" s="19" t="s">
        <v>58</v>
      </c>
      <c r="G22" s="19" t="s">
        <v>59</v>
      </c>
      <c r="H22" s="19" t="s">
        <v>60</v>
      </c>
      <c r="I22" s="27">
        <f>52.8+13</f>
        <v>65.8</v>
      </c>
      <c r="J22" s="18">
        <f t="shared" si="1"/>
        <v>11</v>
      </c>
      <c r="K22" s="19"/>
    </row>
    <row r="23" s="3" customFormat="1" ht="30" customHeight="1" spans="1:11">
      <c r="A23" s="14">
        <v>21</v>
      </c>
      <c r="B23" s="14">
        <f>[1]考室编排!H41</f>
        <v>1002</v>
      </c>
      <c r="C23" s="15" t="s">
        <v>32</v>
      </c>
      <c r="D23" s="16">
        <v>1002</v>
      </c>
      <c r="E23" s="32" t="s">
        <v>61</v>
      </c>
      <c r="F23" s="18" t="s">
        <v>62</v>
      </c>
      <c r="G23" s="18">
        <v>49.6</v>
      </c>
      <c r="H23" s="18">
        <v>16</v>
      </c>
      <c r="I23" s="24">
        <f>49.6+16</f>
        <v>65.6</v>
      </c>
      <c r="J23" s="18">
        <f t="shared" si="1"/>
        <v>12</v>
      </c>
      <c r="K23" s="26"/>
    </row>
    <row r="24" s="3" customFormat="1" ht="30" customHeight="1" spans="1:11">
      <c r="A24" s="14">
        <v>22</v>
      </c>
      <c r="B24" s="19"/>
      <c r="C24" s="20" t="s">
        <v>32</v>
      </c>
      <c r="D24" s="16">
        <v>1002</v>
      </c>
      <c r="E24" s="32" t="s">
        <v>63</v>
      </c>
      <c r="F24" s="19" t="s">
        <v>64</v>
      </c>
      <c r="G24" s="19" t="s">
        <v>65</v>
      </c>
      <c r="H24" s="19" t="s">
        <v>60</v>
      </c>
      <c r="I24" s="27">
        <f>51.2+13</f>
        <v>64.2</v>
      </c>
      <c r="J24" s="18">
        <f t="shared" si="1"/>
        <v>13</v>
      </c>
      <c r="K24" s="19"/>
    </row>
    <row r="25" s="3" customFormat="1" ht="30" customHeight="1" spans="1:11">
      <c r="A25" s="14">
        <v>23</v>
      </c>
      <c r="B25" s="19"/>
      <c r="C25" s="20" t="s">
        <v>32</v>
      </c>
      <c r="D25" s="16">
        <v>1002</v>
      </c>
      <c r="E25" s="32" t="s">
        <v>66</v>
      </c>
      <c r="F25" s="19" t="s">
        <v>67</v>
      </c>
      <c r="G25" s="19" t="s">
        <v>65</v>
      </c>
      <c r="H25" s="19" t="s">
        <v>68</v>
      </c>
      <c r="I25" s="27">
        <f>51.2+12</f>
        <v>63.2</v>
      </c>
      <c r="J25" s="18">
        <f t="shared" si="1"/>
        <v>14</v>
      </c>
      <c r="K25" s="19"/>
    </row>
    <row r="26" s="3" customFormat="1" ht="30" customHeight="1" spans="1:11">
      <c r="A26" s="14">
        <v>25</v>
      </c>
      <c r="B26" s="14">
        <f>[1]考室编排!H2</f>
        <v>1001</v>
      </c>
      <c r="C26" s="15" t="s">
        <v>32</v>
      </c>
      <c r="D26" s="16">
        <v>1002</v>
      </c>
      <c r="E26" s="32" t="s">
        <v>69</v>
      </c>
      <c r="F26" s="18" t="s">
        <v>70</v>
      </c>
      <c r="G26" s="18">
        <v>44.8</v>
      </c>
      <c r="H26" s="18">
        <v>15</v>
      </c>
      <c r="I26" s="24">
        <f>44.8+15</f>
        <v>59.8</v>
      </c>
      <c r="J26" s="18">
        <f t="shared" si="1"/>
        <v>15</v>
      </c>
      <c r="K26" s="26"/>
    </row>
    <row r="27" s="3" customFormat="1" ht="30" customHeight="1" spans="1:11">
      <c r="A27" s="14">
        <v>24</v>
      </c>
      <c r="B27" s="19"/>
      <c r="C27" s="20" t="s">
        <v>32</v>
      </c>
      <c r="D27" s="16">
        <v>1002</v>
      </c>
      <c r="E27" s="32" t="s">
        <v>71</v>
      </c>
      <c r="F27" s="19" t="s">
        <v>72</v>
      </c>
      <c r="G27" s="19" t="s">
        <v>73</v>
      </c>
      <c r="H27" s="19" t="s">
        <v>60</v>
      </c>
      <c r="I27" s="27">
        <f>46.4+13</f>
        <v>59.4</v>
      </c>
      <c r="J27" s="18">
        <f t="shared" si="1"/>
        <v>16</v>
      </c>
      <c r="K27" s="19"/>
    </row>
    <row r="28" s="3" customFormat="1" ht="30" customHeight="1" spans="1:11">
      <c r="A28" s="14">
        <v>26</v>
      </c>
      <c r="B28" s="14">
        <f>[1]考室编排!H30</f>
        <v>1002</v>
      </c>
      <c r="C28" s="15" t="s">
        <v>32</v>
      </c>
      <c r="D28" s="16">
        <v>1002</v>
      </c>
      <c r="E28" s="32" t="s">
        <v>74</v>
      </c>
      <c r="F28" s="18" t="s">
        <v>75</v>
      </c>
      <c r="G28" s="18">
        <v>43.2</v>
      </c>
      <c r="H28" s="18">
        <v>15.5</v>
      </c>
      <c r="I28" s="24">
        <f>43.2+15.5</f>
        <v>58.7</v>
      </c>
      <c r="J28" s="18">
        <f t="shared" si="1"/>
        <v>17</v>
      </c>
      <c r="K28" s="26"/>
    </row>
    <row r="29" s="3" customFormat="1" ht="30" customHeight="1" spans="1:11">
      <c r="A29" s="14">
        <v>27</v>
      </c>
      <c r="B29" s="14">
        <f>[1]考室编排!H4</f>
        <v>1001</v>
      </c>
      <c r="C29" s="15" t="s">
        <v>32</v>
      </c>
      <c r="D29" s="16">
        <v>1002</v>
      </c>
      <c r="E29" s="32" t="s">
        <v>76</v>
      </c>
      <c r="F29" s="18" t="s">
        <v>77</v>
      </c>
      <c r="G29" s="18">
        <v>44.8</v>
      </c>
      <c r="H29" s="18">
        <v>13</v>
      </c>
      <c r="I29" s="24">
        <f>44.8+13</f>
        <v>57.8</v>
      </c>
      <c r="J29" s="18">
        <f t="shared" si="1"/>
        <v>18</v>
      </c>
      <c r="K29" s="16"/>
    </row>
    <row r="30" s="3" customFormat="1" ht="30" customHeight="1" spans="1:11">
      <c r="A30" s="14">
        <v>28</v>
      </c>
      <c r="B30" s="14">
        <f>[1]考室编排!H13</f>
        <v>1002</v>
      </c>
      <c r="C30" s="15" t="s">
        <v>32</v>
      </c>
      <c r="D30" s="16">
        <v>1002</v>
      </c>
      <c r="E30" s="32" t="s">
        <v>78</v>
      </c>
      <c r="F30" s="18" t="s">
        <v>79</v>
      </c>
      <c r="G30" s="18">
        <v>41.6</v>
      </c>
      <c r="H30" s="18">
        <v>15</v>
      </c>
      <c r="I30" s="24">
        <f>41.6+15</f>
        <v>56.6</v>
      </c>
      <c r="J30" s="18">
        <f t="shared" si="1"/>
        <v>19</v>
      </c>
      <c r="K30" s="16"/>
    </row>
    <row r="31" s="3" customFormat="1" ht="30" customHeight="1" spans="1:11">
      <c r="A31" s="14">
        <v>29</v>
      </c>
      <c r="B31" s="19"/>
      <c r="C31" s="20" t="s">
        <v>32</v>
      </c>
      <c r="D31" s="16">
        <v>1002</v>
      </c>
      <c r="E31" s="32" t="s">
        <v>80</v>
      </c>
      <c r="F31" s="19" t="s">
        <v>81</v>
      </c>
      <c r="G31" s="19" t="s">
        <v>82</v>
      </c>
      <c r="H31" s="19" t="s">
        <v>60</v>
      </c>
      <c r="I31" s="27">
        <f>43.2+13</f>
        <v>56.2</v>
      </c>
      <c r="J31" s="18">
        <f t="shared" si="1"/>
        <v>20</v>
      </c>
      <c r="K31" s="19"/>
    </row>
    <row r="32" s="3" customFormat="1" ht="30" customHeight="1" spans="1:11">
      <c r="A32" s="14">
        <v>30</v>
      </c>
      <c r="B32" s="19"/>
      <c r="C32" s="20" t="s">
        <v>32</v>
      </c>
      <c r="D32" s="16">
        <v>1002</v>
      </c>
      <c r="E32" s="32" t="s">
        <v>83</v>
      </c>
      <c r="F32" s="19" t="s">
        <v>84</v>
      </c>
      <c r="G32" s="19" t="s">
        <v>85</v>
      </c>
      <c r="H32" s="19" t="s">
        <v>46</v>
      </c>
      <c r="I32" s="27">
        <f>41.6+14</f>
        <v>55.6</v>
      </c>
      <c r="J32" s="18">
        <f t="shared" si="1"/>
        <v>21</v>
      </c>
      <c r="K32" s="19"/>
    </row>
    <row r="33" s="3" customFormat="1" ht="30" customHeight="1" spans="1:11">
      <c r="A33" s="14">
        <v>31</v>
      </c>
      <c r="B33" s="14">
        <f>[1]考室编排!H38</f>
        <v>1002</v>
      </c>
      <c r="C33" s="15" t="s">
        <v>32</v>
      </c>
      <c r="D33" s="16">
        <v>1002</v>
      </c>
      <c r="E33" s="32" t="s">
        <v>86</v>
      </c>
      <c r="F33" s="18" t="s">
        <v>87</v>
      </c>
      <c r="G33" s="18">
        <v>36.8</v>
      </c>
      <c r="H33" s="18">
        <v>13</v>
      </c>
      <c r="I33" s="24">
        <f>36.8+13</f>
        <v>49.8</v>
      </c>
      <c r="J33" s="18">
        <f t="shared" si="1"/>
        <v>22</v>
      </c>
      <c r="K33" s="26"/>
    </row>
    <row r="34" s="3" customFormat="1" ht="30" customHeight="1" spans="1:11">
      <c r="A34" s="14">
        <v>32</v>
      </c>
      <c r="B34" s="14">
        <f>[1]考室编排!H42</f>
        <v>1002</v>
      </c>
      <c r="C34" s="15" t="s">
        <v>32</v>
      </c>
      <c r="D34" s="16">
        <v>1002</v>
      </c>
      <c r="E34" s="32" t="s">
        <v>88</v>
      </c>
      <c r="F34" s="18" t="s">
        <v>89</v>
      </c>
      <c r="G34" s="18"/>
      <c r="H34" s="18"/>
      <c r="I34" s="24"/>
      <c r="J34" s="18" t="str">
        <f t="shared" si="1"/>
        <v>-</v>
      </c>
      <c r="K34" s="26" t="s">
        <v>23</v>
      </c>
    </row>
    <row r="35" s="3" customFormat="1" ht="30" customHeight="1" spans="1:11">
      <c r="A35" s="14">
        <v>33</v>
      </c>
      <c r="B35" s="14" t="e">
        <f>[1]考室编排!#REF!</f>
        <v>#REF!</v>
      </c>
      <c r="C35" s="15" t="s">
        <v>32</v>
      </c>
      <c r="D35" s="16">
        <v>1002</v>
      </c>
      <c r="E35" s="32" t="s">
        <v>90</v>
      </c>
      <c r="F35" s="18" t="s">
        <v>91</v>
      </c>
      <c r="G35" s="18"/>
      <c r="H35" s="18"/>
      <c r="I35" s="24"/>
      <c r="J35" s="18" t="str">
        <f t="shared" si="1"/>
        <v>-</v>
      </c>
      <c r="K35" s="26" t="s">
        <v>23</v>
      </c>
    </row>
    <row r="36" s="3" customFormat="1" ht="30" customHeight="1" spans="1:11">
      <c r="A36" s="14">
        <v>34</v>
      </c>
      <c r="B36" s="14">
        <f>[1]考室编排!H43</f>
        <v>1002</v>
      </c>
      <c r="C36" s="15" t="s">
        <v>32</v>
      </c>
      <c r="D36" s="16">
        <v>1002</v>
      </c>
      <c r="E36" s="32" t="s">
        <v>92</v>
      </c>
      <c r="F36" s="18" t="s">
        <v>93</v>
      </c>
      <c r="G36" s="18"/>
      <c r="H36" s="18"/>
      <c r="I36" s="24"/>
      <c r="J36" s="18" t="str">
        <f t="shared" si="1"/>
        <v>-</v>
      </c>
      <c r="K36" s="26" t="s">
        <v>23</v>
      </c>
    </row>
    <row r="37" s="3" customFormat="1" ht="30" customHeight="1" spans="1:11">
      <c r="A37" s="14">
        <v>35</v>
      </c>
      <c r="B37" s="14">
        <f>[1]考室编排!H19</f>
        <v>1002</v>
      </c>
      <c r="C37" s="15" t="s">
        <v>32</v>
      </c>
      <c r="D37" s="16">
        <v>1002</v>
      </c>
      <c r="E37" s="32" t="s">
        <v>94</v>
      </c>
      <c r="F37" s="18" t="s">
        <v>95</v>
      </c>
      <c r="G37" s="18"/>
      <c r="H37" s="18"/>
      <c r="I37" s="24"/>
      <c r="J37" s="18" t="str">
        <f t="shared" si="1"/>
        <v>-</v>
      </c>
      <c r="K37" s="26" t="s">
        <v>23</v>
      </c>
    </row>
    <row r="38" s="3" customFormat="1" ht="30" customHeight="1" spans="1:11">
      <c r="A38" s="14">
        <v>36</v>
      </c>
      <c r="B38" s="14">
        <f>[1]考室编排!H26</f>
        <v>1002</v>
      </c>
      <c r="C38" s="15" t="s">
        <v>32</v>
      </c>
      <c r="D38" s="16">
        <v>1002</v>
      </c>
      <c r="E38" s="32" t="s">
        <v>96</v>
      </c>
      <c r="F38" s="18" t="s">
        <v>97</v>
      </c>
      <c r="G38" s="18"/>
      <c r="H38" s="18"/>
      <c r="I38" s="24"/>
      <c r="J38" s="18" t="str">
        <f t="shared" si="1"/>
        <v>-</v>
      </c>
      <c r="K38" s="26" t="s">
        <v>23</v>
      </c>
    </row>
    <row r="39" s="3" customFormat="1" ht="30" customHeight="1" spans="1:11">
      <c r="A39" s="14">
        <v>37</v>
      </c>
      <c r="B39" s="14">
        <f>[1]考室编排!H5</f>
        <v>1001</v>
      </c>
      <c r="C39" s="15" t="s">
        <v>32</v>
      </c>
      <c r="D39" s="16">
        <v>1002</v>
      </c>
      <c r="E39" s="32" t="s">
        <v>98</v>
      </c>
      <c r="F39" s="18" t="s">
        <v>99</v>
      </c>
      <c r="G39" s="18"/>
      <c r="H39" s="18"/>
      <c r="I39" s="24"/>
      <c r="J39" s="18" t="str">
        <f t="shared" si="1"/>
        <v>-</v>
      </c>
      <c r="K39" s="26" t="s">
        <v>23</v>
      </c>
    </row>
    <row r="40" s="3" customFormat="1" ht="30" customHeight="1" spans="1:11">
      <c r="A40" s="14">
        <v>38</v>
      </c>
      <c r="B40" s="14">
        <f>[1]考室编排!H3</f>
        <v>1001</v>
      </c>
      <c r="C40" s="15" t="s">
        <v>32</v>
      </c>
      <c r="D40" s="16">
        <v>1002</v>
      </c>
      <c r="E40" s="32" t="s">
        <v>100</v>
      </c>
      <c r="F40" s="18" t="s">
        <v>101</v>
      </c>
      <c r="G40" s="18"/>
      <c r="H40" s="18"/>
      <c r="I40" s="28"/>
      <c r="J40" s="18" t="str">
        <f t="shared" si="1"/>
        <v>-</v>
      </c>
      <c r="K40" s="26" t="s">
        <v>23</v>
      </c>
    </row>
    <row r="41" s="3" customFormat="1" ht="30" customHeight="1" spans="1:11">
      <c r="A41" s="14">
        <v>39</v>
      </c>
      <c r="B41" s="14">
        <f>[1]考室编排!H31</f>
        <v>1002</v>
      </c>
      <c r="C41" s="15" t="s">
        <v>32</v>
      </c>
      <c r="D41" s="16">
        <v>1002</v>
      </c>
      <c r="E41" s="32" t="s">
        <v>102</v>
      </c>
      <c r="F41" s="18" t="s">
        <v>103</v>
      </c>
      <c r="G41" s="18"/>
      <c r="H41" s="18"/>
      <c r="I41" s="24"/>
      <c r="J41" s="18" t="str">
        <f t="shared" si="1"/>
        <v>-</v>
      </c>
      <c r="K41" s="26" t="s">
        <v>23</v>
      </c>
    </row>
    <row r="42" s="3" customFormat="1" ht="30" customHeight="1" spans="1:11">
      <c r="A42" s="14">
        <v>40</v>
      </c>
      <c r="B42" s="14" t="e">
        <f>[1]考室编排!#REF!</f>
        <v>#REF!</v>
      </c>
      <c r="C42" s="15" t="s">
        <v>32</v>
      </c>
      <c r="D42" s="16">
        <v>1002</v>
      </c>
      <c r="E42" s="32" t="s">
        <v>104</v>
      </c>
      <c r="F42" s="18" t="s">
        <v>18</v>
      </c>
      <c r="G42" s="18"/>
      <c r="H42" s="18"/>
      <c r="I42" s="24"/>
      <c r="J42" s="18" t="str">
        <f t="shared" si="1"/>
        <v>-</v>
      </c>
      <c r="K42" s="26" t="s">
        <v>23</v>
      </c>
    </row>
    <row r="43" s="3" customFormat="1" ht="30" customHeight="1" spans="1:11">
      <c r="A43" s="14">
        <v>41</v>
      </c>
      <c r="B43" s="14">
        <f>[1]考室编排!H37</f>
        <v>1002</v>
      </c>
      <c r="C43" s="15" t="s">
        <v>32</v>
      </c>
      <c r="D43" s="16">
        <v>1002</v>
      </c>
      <c r="E43" s="32" t="s">
        <v>105</v>
      </c>
      <c r="F43" s="18" t="s">
        <v>106</v>
      </c>
      <c r="G43" s="18"/>
      <c r="H43" s="18"/>
      <c r="I43" s="24"/>
      <c r="J43" s="18" t="str">
        <f t="shared" si="1"/>
        <v>-</v>
      </c>
      <c r="K43" s="26" t="s">
        <v>23</v>
      </c>
    </row>
    <row r="44" s="3" customFormat="1" ht="30" customHeight="1" spans="1:11">
      <c r="A44" s="14">
        <v>42</v>
      </c>
      <c r="B44" s="14"/>
      <c r="C44" s="15" t="s">
        <v>32</v>
      </c>
      <c r="D44" s="16">
        <v>1002</v>
      </c>
      <c r="E44" s="32" t="s">
        <v>107</v>
      </c>
      <c r="F44" s="18" t="s">
        <v>108</v>
      </c>
      <c r="G44" s="18"/>
      <c r="H44" s="18"/>
      <c r="I44" s="24"/>
      <c r="J44" s="18" t="str">
        <f t="shared" si="1"/>
        <v>-</v>
      </c>
      <c r="K44" s="26" t="s">
        <v>23</v>
      </c>
    </row>
    <row r="45" s="3" customFormat="1" ht="30" customHeight="1" spans="1:11">
      <c r="A45" s="14">
        <v>43</v>
      </c>
      <c r="B45" s="14"/>
      <c r="C45" s="15" t="s">
        <v>32</v>
      </c>
      <c r="D45" s="16">
        <v>1002</v>
      </c>
      <c r="E45" s="32" t="s">
        <v>109</v>
      </c>
      <c r="F45" s="18" t="s">
        <v>110</v>
      </c>
      <c r="G45" s="18"/>
      <c r="H45" s="18"/>
      <c r="I45" s="24"/>
      <c r="J45" s="18" t="str">
        <f t="shared" si="1"/>
        <v>-</v>
      </c>
      <c r="K45" s="26" t="s">
        <v>23</v>
      </c>
    </row>
    <row r="46" s="3" customFormat="1" ht="30" customHeight="1" spans="1:11">
      <c r="A46" s="14">
        <v>44</v>
      </c>
      <c r="B46" s="14"/>
      <c r="C46" s="15" t="s">
        <v>32</v>
      </c>
      <c r="D46" s="16">
        <v>1002</v>
      </c>
      <c r="E46" s="32" t="s">
        <v>111</v>
      </c>
      <c r="F46" s="18" t="s">
        <v>112</v>
      </c>
      <c r="G46" s="18"/>
      <c r="H46" s="18"/>
      <c r="I46" s="24"/>
      <c r="J46" s="18" t="str">
        <f t="shared" si="1"/>
        <v>-</v>
      </c>
      <c r="K46" s="26" t="s">
        <v>23</v>
      </c>
    </row>
    <row r="47" s="3" customFormat="1" ht="30" customHeight="1" spans="1:11">
      <c r="A47" s="14">
        <v>45</v>
      </c>
      <c r="B47" s="14"/>
      <c r="C47" s="15" t="s">
        <v>32</v>
      </c>
      <c r="D47" s="16">
        <v>1002</v>
      </c>
      <c r="E47" s="32" t="s">
        <v>113</v>
      </c>
      <c r="F47" s="18" t="s">
        <v>114</v>
      </c>
      <c r="G47" s="18"/>
      <c r="H47" s="18"/>
      <c r="I47" s="24"/>
      <c r="J47" s="18" t="str">
        <f t="shared" si="1"/>
        <v>-</v>
      </c>
      <c r="K47" s="26" t="s">
        <v>23</v>
      </c>
    </row>
    <row r="48" s="3" customFormat="1" ht="30" customHeight="1" spans="1:11">
      <c r="A48" s="14">
        <v>46</v>
      </c>
      <c r="B48" s="14"/>
      <c r="C48" s="15" t="s">
        <v>32</v>
      </c>
      <c r="D48" s="16">
        <v>1002</v>
      </c>
      <c r="E48" s="32" t="s">
        <v>115</v>
      </c>
      <c r="F48" s="18" t="s">
        <v>116</v>
      </c>
      <c r="G48" s="18"/>
      <c r="H48" s="18"/>
      <c r="I48" s="24"/>
      <c r="J48" s="18" t="str">
        <f t="shared" si="1"/>
        <v>-</v>
      </c>
      <c r="K48" s="26" t="s">
        <v>23</v>
      </c>
    </row>
    <row r="49" s="3" customFormat="1" ht="30" customHeight="1" spans="1:11">
      <c r="A49" s="14">
        <v>47</v>
      </c>
      <c r="B49" s="19"/>
      <c r="C49" s="20" t="s">
        <v>32</v>
      </c>
      <c r="D49" s="16">
        <v>1002</v>
      </c>
      <c r="E49" s="32" t="s">
        <v>117</v>
      </c>
      <c r="F49" s="19" t="s">
        <v>118</v>
      </c>
      <c r="G49" s="19"/>
      <c r="H49" s="19"/>
      <c r="I49" s="27"/>
      <c r="J49" s="18" t="str">
        <f t="shared" si="1"/>
        <v>-</v>
      </c>
      <c r="K49" s="26" t="s">
        <v>23</v>
      </c>
    </row>
    <row r="50" s="3" customFormat="1" ht="30" customHeight="1" spans="1:11">
      <c r="A50" s="14">
        <v>48</v>
      </c>
      <c r="B50" s="19"/>
      <c r="C50" s="20" t="s">
        <v>32</v>
      </c>
      <c r="D50" s="16">
        <v>1002</v>
      </c>
      <c r="E50" s="32" t="s">
        <v>119</v>
      </c>
      <c r="F50" s="19" t="s">
        <v>120</v>
      </c>
      <c r="G50" s="19"/>
      <c r="H50" s="19"/>
      <c r="I50" s="27"/>
      <c r="J50" s="18" t="str">
        <f t="shared" si="1"/>
        <v>-</v>
      </c>
      <c r="K50" s="26" t="s">
        <v>23</v>
      </c>
    </row>
    <row r="51" s="3" customFormat="1" ht="30" customHeight="1" spans="1:11">
      <c r="A51" s="14">
        <v>49</v>
      </c>
      <c r="B51" s="19"/>
      <c r="C51" s="20" t="s">
        <v>32</v>
      </c>
      <c r="D51" s="16">
        <v>1002</v>
      </c>
      <c r="E51" s="32" t="s">
        <v>121</v>
      </c>
      <c r="F51" s="19" t="s">
        <v>122</v>
      </c>
      <c r="G51" s="19"/>
      <c r="H51" s="19"/>
      <c r="I51" s="27"/>
      <c r="J51" s="18" t="str">
        <f t="shared" si="1"/>
        <v>-</v>
      </c>
      <c r="K51" s="26" t="s">
        <v>23</v>
      </c>
    </row>
    <row r="52" s="3" customFormat="1" ht="30" customHeight="1" spans="1:11">
      <c r="A52" s="14">
        <v>50</v>
      </c>
      <c r="B52" s="19"/>
      <c r="C52" s="20" t="s">
        <v>32</v>
      </c>
      <c r="D52" s="16">
        <v>1002</v>
      </c>
      <c r="E52" s="32" t="s">
        <v>123</v>
      </c>
      <c r="F52" s="19" t="s">
        <v>124</v>
      </c>
      <c r="G52" s="19"/>
      <c r="H52" s="19"/>
      <c r="I52" s="27"/>
      <c r="J52" s="18" t="str">
        <f t="shared" si="1"/>
        <v>-</v>
      </c>
      <c r="K52" s="26" t="s">
        <v>23</v>
      </c>
    </row>
    <row r="53" s="3" customFormat="1" ht="30" customHeight="1" spans="1:11">
      <c r="A53" s="14">
        <v>51</v>
      </c>
      <c r="B53" s="19"/>
      <c r="C53" s="20" t="s">
        <v>32</v>
      </c>
      <c r="D53" s="16">
        <v>1002</v>
      </c>
      <c r="E53" s="32" t="s">
        <v>125</v>
      </c>
      <c r="F53" s="19" t="s">
        <v>126</v>
      </c>
      <c r="G53" s="19"/>
      <c r="H53" s="19"/>
      <c r="I53" s="27"/>
      <c r="J53" s="18" t="str">
        <f t="shared" si="1"/>
        <v>-</v>
      </c>
      <c r="K53" s="26" t="s">
        <v>23</v>
      </c>
    </row>
    <row r="54" s="3" customFormat="1" ht="30" customHeight="1" spans="1:11">
      <c r="A54" s="14">
        <v>52</v>
      </c>
      <c r="B54" s="19"/>
      <c r="C54" s="20" t="s">
        <v>32</v>
      </c>
      <c r="D54" s="16">
        <v>1002</v>
      </c>
      <c r="E54" s="32" t="s">
        <v>127</v>
      </c>
      <c r="F54" s="19" t="s">
        <v>128</v>
      </c>
      <c r="G54" s="19"/>
      <c r="H54" s="19"/>
      <c r="I54" s="27"/>
      <c r="J54" s="18" t="str">
        <f t="shared" si="1"/>
        <v>-</v>
      </c>
      <c r="K54" s="26" t="s">
        <v>23</v>
      </c>
    </row>
    <row r="55" s="3" customFormat="1" ht="30" customHeight="1" spans="1:11">
      <c r="A55" s="14">
        <v>53</v>
      </c>
      <c r="B55" s="19"/>
      <c r="C55" s="20" t="s">
        <v>32</v>
      </c>
      <c r="D55" s="16">
        <v>1002</v>
      </c>
      <c r="E55" s="32" t="s">
        <v>129</v>
      </c>
      <c r="F55" s="19" t="s">
        <v>130</v>
      </c>
      <c r="G55" s="19"/>
      <c r="H55" s="19"/>
      <c r="I55" s="27"/>
      <c r="J55" s="18" t="str">
        <f t="shared" si="1"/>
        <v>-</v>
      </c>
      <c r="K55" s="26" t="s">
        <v>23</v>
      </c>
    </row>
    <row r="56" s="3" customFormat="1" spans="1:11">
      <c r="A56" s="21"/>
      <c r="B56" s="21"/>
      <c r="C56" s="22"/>
      <c r="E56" s="21"/>
      <c r="F56" s="21"/>
      <c r="G56" s="21"/>
      <c r="H56" s="21"/>
      <c r="I56" s="29"/>
      <c r="J56" s="30"/>
      <c r="K56" s="21"/>
    </row>
    <row r="57" s="3" customFormat="1" spans="1:11">
      <c r="A57" s="21"/>
      <c r="B57" s="21"/>
      <c r="C57" s="22"/>
      <c r="E57" s="21"/>
      <c r="F57" s="21"/>
      <c r="G57" s="21"/>
      <c r="H57" s="21"/>
      <c r="I57" s="29"/>
      <c r="J57" s="30"/>
      <c r="K57" s="21"/>
    </row>
    <row r="58" s="3" customFormat="1" spans="1:11">
      <c r="A58" s="21"/>
      <c r="B58" s="21"/>
      <c r="C58" s="22"/>
      <c r="E58" s="21"/>
      <c r="F58" s="21"/>
      <c r="G58" s="21"/>
      <c r="H58" s="21"/>
      <c r="I58" s="29"/>
      <c r="J58" s="30"/>
      <c r="K58" s="21"/>
    </row>
    <row r="59" s="3" customFormat="1" spans="1:11">
      <c r="A59" s="21"/>
      <c r="B59" s="21"/>
      <c r="C59" s="22"/>
      <c r="E59" s="21"/>
      <c r="F59" s="21"/>
      <c r="G59" s="21"/>
      <c r="H59" s="21"/>
      <c r="I59" s="29"/>
      <c r="J59" s="30"/>
      <c r="K59" s="21"/>
    </row>
    <row r="60" s="3" customFormat="1" spans="1:11">
      <c r="A60" s="21"/>
      <c r="B60" s="21"/>
      <c r="C60" s="22"/>
      <c r="E60" s="21"/>
      <c r="F60" s="21"/>
      <c r="G60" s="21"/>
      <c r="H60" s="21"/>
      <c r="I60" s="29"/>
      <c r="J60" s="30"/>
      <c r="K60" s="21"/>
    </row>
    <row r="61" s="3" customFormat="1" spans="1:11">
      <c r="A61" s="21"/>
      <c r="B61" s="21"/>
      <c r="C61" s="22"/>
      <c r="E61" s="21"/>
      <c r="F61" s="21"/>
      <c r="G61" s="21"/>
      <c r="H61" s="21"/>
      <c r="I61" s="29"/>
      <c r="J61" s="30"/>
      <c r="K61" s="21"/>
    </row>
    <row r="62" s="3" customFormat="1" spans="1:11">
      <c r="A62" s="21"/>
      <c r="B62" s="21"/>
      <c r="C62" s="22"/>
      <c r="E62" s="21"/>
      <c r="F62" s="21"/>
      <c r="G62" s="21"/>
      <c r="H62" s="21"/>
      <c r="I62" s="29"/>
      <c r="J62" s="30"/>
      <c r="K62" s="21"/>
    </row>
    <row r="63" s="3" customFormat="1" spans="1:11">
      <c r="A63" s="21"/>
      <c r="B63" s="21"/>
      <c r="C63" s="22"/>
      <c r="E63" s="21"/>
      <c r="F63" s="21"/>
      <c r="G63" s="21"/>
      <c r="H63" s="21"/>
      <c r="I63" s="29"/>
      <c r="J63" s="30"/>
      <c r="K63" s="21"/>
    </row>
    <row r="64" s="3" customFormat="1" spans="1:11">
      <c r="A64" s="21"/>
      <c r="B64" s="21"/>
      <c r="C64" s="22"/>
      <c r="E64" s="21"/>
      <c r="F64" s="21"/>
      <c r="G64" s="21"/>
      <c r="H64" s="21"/>
      <c r="I64" s="29"/>
      <c r="J64" s="30"/>
      <c r="K64" s="21"/>
    </row>
    <row r="65" s="3" customFormat="1" spans="1:11">
      <c r="A65" s="21"/>
      <c r="B65" s="21"/>
      <c r="C65" s="22"/>
      <c r="E65" s="21"/>
      <c r="F65" s="21"/>
      <c r="G65" s="21"/>
      <c r="H65" s="21"/>
      <c r="I65" s="29"/>
      <c r="J65" s="30"/>
      <c r="K65" s="21"/>
    </row>
    <row r="66" s="3" customFormat="1" spans="1:11">
      <c r="A66" s="21"/>
      <c r="B66" s="21"/>
      <c r="C66" s="22"/>
      <c r="E66" s="21"/>
      <c r="F66" s="21"/>
      <c r="G66" s="21"/>
      <c r="H66" s="21"/>
      <c r="I66" s="29"/>
      <c r="J66" s="30"/>
      <c r="K66" s="21"/>
    </row>
    <row r="67" s="3" customFormat="1" spans="1:11">
      <c r="A67" s="21"/>
      <c r="B67" s="21"/>
      <c r="C67" s="22"/>
      <c r="E67" s="21"/>
      <c r="F67" s="21"/>
      <c r="G67" s="21"/>
      <c r="H67" s="21"/>
      <c r="I67" s="29"/>
      <c r="J67" s="30"/>
      <c r="K67" s="21"/>
    </row>
    <row r="68" s="3" customFormat="1" spans="1:11">
      <c r="A68" s="21"/>
      <c r="B68" s="21"/>
      <c r="C68" s="22"/>
      <c r="E68" s="21"/>
      <c r="F68" s="21"/>
      <c r="G68" s="21"/>
      <c r="H68" s="21"/>
      <c r="I68" s="29"/>
      <c r="J68" s="30"/>
      <c r="K68" s="21"/>
    </row>
    <row r="69" s="3" customFormat="1" spans="1:11">
      <c r="A69" s="21"/>
      <c r="B69" s="21"/>
      <c r="C69" s="22"/>
      <c r="E69" s="21"/>
      <c r="F69" s="21"/>
      <c r="G69" s="21"/>
      <c r="H69" s="21"/>
      <c r="I69" s="29"/>
      <c r="J69" s="30"/>
      <c r="K69" s="21"/>
    </row>
    <row r="70" s="3" customFormat="1" spans="1:11">
      <c r="A70" s="21"/>
      <c r="B70" s="21"/>
      <c r="C70" s="22"/>
      <c r="E70" s="21"/>
      <c r="F70" s="21"/>
      <c r="G70" s="21"/>
      <c r="H70" s="21"/>
      <c r="I70" s="29"/>
      <c r="J70" s="30"/>
      <c r="K70" s="21"/>
    </row>
    <row r="71" s="3" customFormat="1" spans="1:11">
      <c r="A71" s="21"/>
      <c r="B71" s="21"/>
      <c r="C71" s="22"/>
      <c r="E71" s="21"/>
      <c r="F71" s="21"/>
      <c r="G71" s="21"/>
      <c r="H71" s="21"/>
      <c r="I71" s="29"/>
      <c r="J71" s="30"/>
      <c r="K71" s="21"/>
    </row>
    <row r="72" s="3" customFormat="1" spans="1:11">
      <c r="A72" s="21"/>
      <c r="B72" s="21"/>
      <c r="C72" s="22"/>
      <c r="E72" s="21"/>
      <c r="F72" s="21"/>
      <c r="G72" s="21"/>
      <c r="H72" s="21"/>
      <c r="I72" s="29"/>
      <c r="J72" s="30"/>
      <c r="K72" s="21"/>
    </row>
    <row r="73" s="3" customFormat="1" spans="1:11">
      <c r="A73" s="21"/>
      <c r="B73" s="21"/>
      <c r="C73" s="22"/>
      <c r="E73" s="21"/>
      <c r="F73" s="21"/>
      <c r="G73" s="21"/>
      <c r="H73" s="21"/>
      <c r="I73" s="29"/>
      <c r="J73" s="30"/>
      <c r="K73" s="21"/>
    </row>
    <row r="74" s="3" customFormat="1" spans="1:11">
      <c r="A74" s="21"/>
      <c r="B74" s="21"/>
      <c r="C74" s="22"/>
      <c r="E74" s="21"/>
      <c r="F74" s="21"/>
      <c r="G74" s="21"/>
      <c r="H74" s="21"/>
      <c r="I74" s="29"/>
      <c r="J74" s="30"/>
      <c r="K74" s="21"/>
    </row>
    <row r="75" s="3" customFormat="1" spans="1:11">
      <c r="A75" s="21"/>
      <c r="B75" s="21"/>
      <c r="C75" s="22"/>
      <c r="E75" s="21"/>
      <c r="F75" s="21"/>
      <c r="G75" s="21"/>
      <c r="H75" s="21"/>
      <c r="I75" s="29"/>
      <c r="J75" s="30"/>
      <c r="K75" s="21"/>
    </row>
    <row r="76" s="3" customFormat="1" spans="1:11">
      <c r="A76" s="21"/>
      <c r="B76" s="21"/>
      <c r="C76" s="22"/>
      <c r="E76" s="21"/>
      <c r="F76" s="21"/>
      <c r="G76" s="21"/>
      <c r="H76" s="21"/>
      <c r="I76" s="29"/>
      <c r="J76" s="30"/>
      <c r="K76" s="21"/>
    </row>
    <row r="77" s="3" customFormat="1" spans="1:11">
      <c r="A77" s="21"/>
      <c r="B77" s="21"/>
      <c r="C77" s="22"/>
      <c r="E77" s="21"/>
      <c r="F77" s="21"/>
      <c r="G77" s="21"/>
      <c r="H77" s="21"/>
      <c r="I77" s="29"/>
      <c r="J77" s="30"/>
      <c r="K77" s="21"/>
    </row>
    <row r="78" s="3" customFormat="1" spans="1:11">
      <c r="A78" s="21"/>
      <c r="B78" s="21"/>
      <c r="C78" s="22"/>
      <c r="E78" s="21"/>
      <c r="F78" s="21"/>
      <c r="G78" s="21"/>
      <c r="H78" s="21"/>
      <c r="I78" s="29"/>
      <c r="J78" s="30"/>
      <c r="K78" s="21"/>
    </row>
    <row r="79" s="3" customFormat="1" spans="1:11">
      <c r="A79" s="21"/>
      <c r="B79" s="21"/>
      <c r="C79" s="22"/>
      <c r="E79" s="21"/>
      <c r="F79" s="21"/>
      <c r="G79" s="21"/>
      <c r="H79" s="21"/>
      <c r="I79" s="29"/>
      <c r="J79" s="30"/>
      <c r="K79" s="21"/>
    </row>
    <row r="80" s="3" customFormat="1" spans="1:11">
      <c r="A80" s="21"/>
      <c r="B80" s="21"/>
      <c r="C80" s="22"/>
      <c r="E80" s="21"/>
      <c r="F80" s="21"/>
      <c r="G80" s="21"/>
      <c r="H80" s="21"/>
      <c r="I80" s="29"/>
      <c r="J80" s="30"/>
      <c r="K80" s="21"/>
    </row>
    <row r="81" s="3" customFormat="1" spans="1:11">
      <c r="A81" s="21"/>
      <c r="B81" s="21"/>
      <c r="C81" s="22"/>
      <c r="E81" s="21"/>
      <c r="F81" s="21"/>
      <c r="G81" s="21"/>
      <c r="H81" s="21"/>
      <c r="I81" s="29"/>
      <c r="J81" s="30"/>
      <c r="K81" s="21"/>
    </row>
    <row r="82" s="3" customFormat="1" spans="1:11">
      <c r="A82" s="21"/>
      <c r="B82" s="21"/>
      <c r="C82" s="22"/>
      <c r="E82" s="21"/>
      <c r="F82" s="21"/>
      <c r="G82" s="21"/>
      <c r="H82" s="21"/>
      <c r="I82" s="29"/>
      <c r="J82" s="30"/>
      <c r="K82" s="21"/>
    </row>
    <row r="83" s="3" customFormat="1" spans="1:11">
      <c r="A83" s="21"/>
      <c r="B83" s="21"/>
      <c r="C83" s="22"/>
      <c r="E83" s="21"/>
      <c r="F83" s="21"/>
      <c r="G83" s="21"/>
      <c r="H83" s="21"/>
      <c r="I83" s="29"/>
      <c r="J83" s="30"/>
      <c r="K83" s="21"/>
    </row>
    <row r="84" s="3" customFormat="1" spans="1:11">
      <c r="A84" s="21"/>
      <c r="B84" s="21"/>
      <c r="C84" s="22"/>
      <c r="E84" s="21"/>
      <c r="F84" s="21"/>
      <c r="G84" s="21"/>
      <c r="H84" s="21"/>
      <c r="I84" s="29"/>
      <c r="J84" s="30"/>
      <c r="K84" s="21"/>
    </row>
    <row r="85" s="3" customFormat="1" spans="1:11">
      <c r="A85" s="21"/>
      <c r="B85" s="21"/>
      <c r="C85" s="22"/>
      <c r="E85" s="21"/>
      <c r="F85" s="21"/>
      <c r="G85" s="21"/>
      <c r="H85" s="21"/>
      <c r="I85" s="29"/>
      <c r="J85" s="30"/>
      <c r="K85" s="21"/>
    </row>
    <row r="86" s="3" customFormat="1" spans="1:11">
      <c r="A86" s="21"/>
      <c r="B86" s="21"/>
      <c r="C86" s="22"/>
      <c r="E86" s="21"/>
      <c r="F86" s="21"/>
      <c r="G86" s="21"/>
      <c r="H86" s="21"/>
      <c r="I86" s="29"/>
      <c r="J86" s="30"/>
      <c r="K86" s="21"/>
    </row>
    <row r="87" s="3" customFormat="1" spans="1:11">
      <c r="A87" s="21"/>
      <c r="B87" s="21"/>
      <c r="C87" s="22"/>
      <c r="E87" s="21"/>
      <c r="F87" s="21"/>
      <c r="G87" s="21"/>
      <c r="H87" s="21"/>
      <c r="I87" s="29"/>
      <c r="J87" s="30"/>
      <c r="K87" s="21"/>
    </row>
    <row r="88" s="3" customFormat="1" spans="1:11">
      <c r="A88" s="21"/>
      <c r="B88" s="21"/>
      <c r="C88" s="22"/>
      <c r="E88" s="21"/>
      <c r="F88" s="21"/>
      <c r="G88" s="21"/>
      <c r="H88" s="21"/>
      <c r="I88" s="29"/>
      <c r="J88" s="30"/>
      <c r="K88" s="21"/>
    </row>
    <row r="89" s="3" customFormat="1" spans="1:11">
      <c r="A89" s="21"/>
      <c r="B89" s="21"/>
      <c r="C89" s="22"/>
      <c r="E89" s="21"/>
      <c r="F89" s="21"/>
      <c r="G89" s="21"/>
      <c r="H89" s="21"/>
      <c r="I89" s="29"/>
      <c r="J89" s="30"/>
      <c r="K89" s="21"/>
    </row>
    <row r="90" s="3" customFormat="1" spans="1:11">
      <c r="A90" s="21"/>
      <c r="B90" s="21"/>
      <c r="C90" s="22"/>
      <c r="E90" s="21"/>
      <c r="F90" s="21"/>
      <c r="G90" s="21"/>
      <c r="H90" s="21"/>
      <c r="I90" s="29"/>
      <c r="J90" s="30"/>
      <c r="K90" s="21"/>
    </row>
    <row r="91" s="3" customFormat="1" spans="1:11">
      <c r="A91" s="21"/>
      <c r="B91" s="21"/>
      <c r="C91" s="22"/>
      <c r="E91" s="21"/>
      <c r="F91" s="21"/>
      <c r="G91" s="21"/>
      <c r="H91" s="21"/>
      <c r="I91" s="29"/>
      <c r="J91" s="30"/>
      <c r="K91" s="21"/>
    </row>
    <row r="92" s="3" customFormat="1" spans="1:11">
      <c r="A92" s="21"/>
      <c r="B92" s="21"/>
      <c r="C92" s="22"/>
      <c r="E92" s="21"/>
      <c r="F92" s="21"/>
      <c r="G92" s="21"/>
      <c r="H92" s="21"/>
      <c r="I92" s="29"/>
      <c r="J92" s="30"/>
      <c r="K92" s="21"/>
    </row>
    <row r="93" s="3" customFormat="1" spans="1:11">
      <c r="A93" s="21"/>
      <c r="B93" s="21"/>
      <c r="C93" s="22"/>
      <c r="E93" s="21"/>
      <c r="F93" s="21"/>
      <c r="G93" s="21"/>
      <c r="H93" s="21"/>
      <c r="I93" s="29"/>
      <c r="J93" s="30"/>
      <c r="K93" s="21"/>
    </row>
    <row r="94" s="3" customFormat="1" spans="1:11">
      <c r="A94" s="21"/>
      <c r="B94" s="21"/>
      <c r="C94" s="22"/>
      <c r="E94" s="21"/>
      <c r="F94" s="21"/>
      <c r="G94" s="21"/>
      <c r="H94" s="21"/>
      <c r="I94" s="29"/>
      <c r="J94" s="30"/>
      <c r="K94" s="21"/>
    </row>
    <row r="95" s="3" customFormat="1" spans="1:11">
      <c r="A95" s="21"/>
      <c r="B95" s="21"/>
      <c r="C95" s="22"/>
      <c r="E95" s="21"/>
      <c r="F95" s="21"/>
      <c r="G95" s="21"/>
      <c r="H95" s="21"/>
      <c r="I95" s="29"/>
      <c r="J95" s="30"/>
      <c r="K95" s="21"/>
    </row>
    <row r="96" s="3" customFormat="1" spans="1:11">
      <c r="A96" s="21"/>
      <c r="B96" s="21"/>
      <c r="C96" s="22"/>
      <c r="E96" s="21"/>
      <c r="F96" s="21"/>
      <c r="G96" s="21"/>
      <c r="H96" s="21"/>
      <c r="I96" s="29"/>
      <c r="J96" s="30"/>
      <c r="K96" s="21"/>
    </row>
    <row r="97" s="3" customFormat="1" spans="1:11">
      <c r="A97" s="21"/>
      <c r="B97" s="21"/>
      <c r="C97" s="22"/>
      <c r="E97" s="21"/>
      <c r="F97" s="21"/>
      <c r="G97" s="21"/>
      <c r="H97" s="21"/>
      <c r="I97" s="29"/>
      <c r="J97" s="30"/>
      <c r="K97" s="21"/>
    </row>
    <row r="98" s="3" customFormat="1" spans="1:11">
      <c r="A98" s="21"/>
      <c r="B98" s="21"/>
      <c r="C98" s="22"/>
      <c r="E98" s="21"/>
      <c r="F98" s="21"/>
      <c r="G98" s="21"/>
      <c r="H98" s="21"/>
      <c r="I98" s="29"/>
      <c r="J98" s="30"/>
      <c r="K98" s="21"/>
    </row>
    <row r="99" s="3" customFormat="1" spans="1:11">
      <c r="A99" s="21"/>
      <c r="B99" s="21"/>
      <c r="C99" s="22"/>
      <c r="E99" s="21"/>
      <c r="F99" s="21"/>
      <c r="G99" s="21"/>
      <c r="H99" s="21"/>
      <c r="I99" s="29"/>
      <c r="J99" s="30"/>
      <c r="K99" s="21"/>
    </row>
    <row r="100" s="3" customFormat="1" spans="1:11">
      <c r="A100" s="21"/>
      <c r="B100" s="21"/>
      <c r="C100" s="22"/>
      <c r="E100" s="21"/>
      <c r="F100" s="21"/>
      <c r="G100" s="21"/>
      <c r="H100" s="21"/>
      <c r="I100" s="29"/>
      <c r="J100" s="30"/>
      <c r="K100" s="21"/>
    </row>
    <row r="101" s="3" customFormat="1" spans="1:11">
      <c r="A101" s="21"/>
      <c r="B101" s="21"/>
      <c r="C101" s="22"/>
      <c r="E101" s="21"/>
      <c r="F101" s="21"/>
      <c r="G101" s="21"/>
      <c r="H101" s="21"/>
      <c r="I101" s="29"/>
      <c r="J101" s="30"/>
      <c r="K101" s="21"/>
    </row>
    <row r="102" s="3" customFormat="1" spans="1:11">
      <c r="A102" s="21"/>
      <c r="B102" s="21"/>
      <c r="C102" s="22"/>
      <c r="E102" s="21"/>
      <c r="F102" s="21"/>
      <c r="G102" s="21"/>
      <c r="H102" s="21"/>
      <c r="I102" s="29"/>
      <c r="J102" s="30"/>
      <c r="K102" s="21"/>
    </row>
    <row r="103" s="3" customFormat="1" spans="1:11">
      <c r="A103" s="21"/>
      <c r="B103" s="21"/>
      <c r="C103" s="22"/>
      <c r="E103" s="21"/>
      <c r="F103" s="21"/>
      <c r="G103" s="21"/>
      <c r="H103" s="21"/>
      <c r="I103" s="29"/>
      <c r="J103" s="30"/>
      <c r="K103" s="21"/>
    </row>
    <row r="104" s="3" customFormat="1" spans="1:11">
      <c r="A104" s="21"/>
      <c r="B104" s="21"/>
      <c r="C104" s="22"/>
      <c r="E104" s="21"/>
      <c r="F104" s="21"/>
      <c r="G104" s="21"/>
      <c r="H104" s="21"/>
      <c r="I104" s="29"/>
      <c r="J104" s="30"/>
      <c r="K104" s="21"/>
    </row>
    <row r="105" s="3" customFormat="1" spans="1:11">
      <c r="A105" s="21"/>
      <c r="B105" s="21"/>
      <c r="C105" s="22"/>
      <c r="E105" s="21"/>
      <c r="F105" s="21"/>
      <c r="G105" s="21"/>
      <c r="H105" s="21"/>
      <c r="I105" s="29"/>
      <c r="J105" s="30"/>
      <c r="K105" s="21"/>
    </row>
    <row r="106" s="3" customFormat="1" spans="1:11">
      <c r="A106" s="21"/>
      <c r="B106" s="21"/>
      <c r="C106" s="22"/>
      <c r="E106" s="21"/>
      <c r="F106" s="21"/>
      <c r="G106" s="21"/>
      <c r="H106" s="21"/>
      <c r="I106" s="29"/>
      <c r="J106" s="30"/>
      <c r="K106" s="21"/>
    </row>
    <row r="107" s="3" customFormat="1" spans="1:11">
      <c r="A107" s="21"/>
      <c r="B107" s="21"/>
      <c r="C107" s="22"/>
      <c r="E107" s="21"/>
      <c r="F107" s="21"/>
      <c r="G107" s="21"/>
      <c r="H107" s="21"/>
      <c r="I107" s="29"/>
      <c r="J107" s="30"/>
      <c r="K107" s="21"/>
    </row>
    <row r="108" s="3" customFormat="1" spans="1:11">
      <c r="A108" s="21"/>
      <c r="B108" s="21"/>
      <c r="C108" s="22"/>
      <c r="E108" s="21"/>
      <c r="F108" s="21"/>
      <c r="G108" s="21"/>
      <c r="H108" s="21"/>
      <c r="I108" s="29"/>
      <c r="J108" s="30"/>
      <c r="K108" s="21"/>
    </row>
    <row r="109" s="3" customFormat="1" spans="1:11">
      <c r="A109" s="21"/>
      <c r="B109" s="21"/>
      <c r="C109" s="22"/>
      <c r="E109" s="21"/>
      <c r="F109" s="21"/>
      <c r="G109" s="21"/>
      <c r="H109" s="21"/>
      <c r="I109" s="29"/>
      <c r="J109" s="30"/>
      <c r="K109" s="21"/>
    </row>
    <row r="110" s="3" customFormat="1" spans="1:11">
      <c r="A110" s="21"/>
      <c r="B110" s="21"/>
      <c r="C110" s="22"/>
      <c r="E110" s="21"/>
      <c r="F110" s="21"/>
      <c r="G110" s="21"/>
      <c r="H110" s="21"/>
      <c r="I110" s="29"/>
      <c r="J110" s="30"/>
      <c r="K110" s="21"/>
    </row>
    <row r="111" s="3" customFormat="1" spans="1:11">
      <c r="A111" s="21"/>
      <c r="B111" s="21"/>
      <c r="C111" s="22"/>
      <c r="E111" s="21"/>
      <c r="F111" s="21"/>
      <c r="G111" s="21"/>
      <c r="H111" s="21"/>
      <c r="I111" s="29"/>
      <c r="J111" s="30"/>
      <c r="K111" s="21"/>
    </row>
    <row r="112" s="3" customFormat="1" spans="1:11">
      <c r="A112" s="21"/>
      <c r="B112" s="21"/>
      <c r="C112" s="22"/>
      <c r="E112" s="21"/>
      <c r="F112" s="21"/>
      <c r="G112" s="21"/>
      <c r="H112" s="21"/>
      <c r="I112" s="29"/>
      <c r="J112" s="30"/>
      <c r="K112" s="21"/>
    </row>
    <row r="113" s="3" customFormat="1" spans="1:11">
      <c r="A113" s="21"/>
      <c r="B113" s="21"/>
      <c r="C113" s="22"/>
      <c r="E113" s="21"/>
      <c r="F113" s="21"/>
      <c r="G113" s="21"/>
      <c r="H113" s="21"/>
      <c r="I113" s="29"/>
      <c r="J113" s="30"/>
      <c r="K113" s="21"/>
    </row>
    <row r="114" s="3" customFormat="1" spans="1:11">
      <c r="A114" s="21"/>
      <c r="B114" s="21"/>
      <c r="C114" s="22"/>
      <c r="E114" s="21"/>
      <c r="F114" s="21"/>
      <c r="G114" s="21"/>
      <c r="H114" s="21"/>
      <c r="I114" s="29"/>
      <c r="J114" s="30"/>
      <c r="K114" s="21"/>
    </row>
    <row r="115" s="3" customFormat="1" spans="1:11">
      <c r="A115" s="21"/>
      <c r="B115" s="21"/>
      <c r="C115" s="22"/>
      <c r="E115" s="21"/>
      <c r="F115" s="21"/>
      <c r="G115" s="21"/>
      <c r="H115" s="21"/>
      <c r="I115" s="29"/>
      <c r="J115" s="30"/>
      <c r="K115" s="21"/>
    </row>
    <row r="116" s="3" customFormat="1" spans="1:11">
      <c r="A116" s="21"/>
      <c r="B116" s="21"/>
      <c r="C116" s="22"/>
      <c r="E116" s="21"/>
      <c r="F116" s="21"/>
      <c r="G116" s="21"/>
      <c r="H116" s="21"/>
      <c r="I116" s="29"/>
      <c r="J116" s="30"/>
      <c r="K116" s="21"/>
    </row>
    <row r="117" s="3" customFormat="1" spans="1:11">
      <c r="A117" s="21"/>
      <c r="B117" s="21"/>
      <c r="C117" s="22"/>
      <c r="E117" s="21"/>
      <c r="F117" s="21"/>
      <c r="G117" s="21"/>
      <c r="H117" s="21"/>
      <c r="I117" s="29"/>
      <c r="J117" s="30"/>
      <c r="K117" s="21"/>
    </row>
    <row r="118" s="3" customFormat="1" spans="1:11">
      <c r="A118" s="21"/>
      <c r="B118" s="21"/>
      <c r="C118" s="22"/>
      <c r="E118" s="21"/>
      <c r="F118" s="21"/>
      <c r="G118" s="21"/>
      <c r="H118" s="21"/>
      <c r="I118" s="29"/>
      <c r="J118" s="30"/>
      <c r="K118" s="21"/>
    </row>
    <row r="119" s="3" customFormat="1" spans="1:11">
      <c r="A119" s="21"/>
      <c r="B119" s="21"/>
      <c r="C119" s="22"/>
      <c r="E119" s="21"/>
      <c r="F119" s="21"/>
      <c r="G119" s="21"/>
      <c r="H119" s="21"/>
      <c r="I119" s="29"/>
      <c r="J119" s="30"/>
      <c r="K119" s="21"/>
    </row>
    <row r="120" s="3" customFormat="1" spans="1:11">
      <c r="A120" s="21"/>
      <c r="B120" s="21"/>
      <c r="C120" s="22"/>
      <c r="E120" s="21"/>
      <c r="F120" s="21"/>
      <c r="G120" s="21"/>
      <c r="H120" s="21"/>
      <c r="I120" s="29"/>
      <c r="J120" s="30"/>
      <c r="K120" s="21"/>
    </row>
    <row r="121" s="3" customFormat="1" spans="1:11">
      <c r="A121" s="21"/>
      <c r="B121" s="21"/>
      <c r="C121" s="22"/>
      <c r="E121" s="21"/>
      <c r="F121" s="21"/>
      <c r="G121" s="21"/>
      <c r="H121" s="21"/>
      <c r="I121" s="29"/>
      <c r="J121" s="30"/>
      <c r="K121" s="21"/>
    </row>
    <row r="122" s="3" customFormat="1" spans="1:11">
      <c r="A122" s="21"/>
      <c r="B122" s="21"/>
      <c r="C122" s="22"/>
      <c r="E122" s="21"/>
      <c r="F122" s="21"/>
      <c r="G122" s="21"/>
      <c r="H122" s="21"/>
      <c r="I122" s="29"/>
      <c r="J122" s="30"/>
      <c r="K122" s="21"/>
    </row>
    <row r="123" s="3" customFormat="1" spans="1:11">
      <c r="A123" s="21"/>
      <c r="B123" s="21"/>
      <c r="C123" s="22"/>
      <c r="E123" s="21"/>
      <c r="F123" s="21"/>
      <c r="G123" s="21"/>
      <c r="H123" s="21"/>
      <c r="I123" s="29"/>
      <c r="J123" s="30"/>
      <c r="K123" s="21"/>
    </row>
    <row r="124" s="3" customFormat="1" spans="1:11">
      <c r="A124" s="21"/>
      <c r="B124" s="21"/>
      <c r="C124" s="22"/>
      <c r="E124" s="21"/>
      <c r="F124" s="21"/>
      <c r="G124" s="21"/>
      <c r="H124" s="21"/>
      <c r="I124" s="29"/>
      <c r="J124" s="30"/>
      <c r="K124" s="21"/>
    </row>
    <row r="125" s="3" customFormat="1" spans="1:11">
      <c r="A125" s="21"/>
      <c r="B125" s="21"/>
      <c r="C125" s="22"/>
      <c r="E125" s="21"/>
      <c r="F125" s="21"/>
      <c r="G125" s="21"/>
      <c r="H125" s="21"/>
      <c r="I125" s="29"/>
      <c r="J125" s="30"/>
      <c r="K125" s="21"/>
    </row>
    <row r="126" s="3" customFormat="1" spans="1:11">
      <c r="A126" s="21"/>
      <c r="B126" s="21"/>
      <c r="C126" s="22"/>
      <c r="E126" s="21"/>
      <c r="F126" s="21"/>
      <c r="G126" s="21"/>
      <c r="H126" s="21"/>
      <c r="I126" s="29"/>
      <c r="J126" s="30"/>
      <c r="K126" s="21"/>
    </row>
    <row r="127" s="3" customFormat="1" spans="1:11">
      <c r="A127" s="21"/>
      <c r="B127" s="21"/>
      <c r="C127" s="22"/>
      <c r="E127" s="21"/>
      <c r="F127" s="21"/>
      <c r="G127" s="21"/>
      <c r="H127" s="21"/>
      <c r="I127" s="29"/>
      <c r="J127" s="30"/>
      <c r="K127" s="21"/>
    </row>
    <row r="128" s="3" customFormat="1" spans="1:11">
      <c r="A128" s="21"/>
      <c r="B128" s="21"/>
      <c r="C128" s="22"/>
      <c r="E128" s="21"/>
      <c r="F128" s="21"/>
      <c r="G128" s="21"/>
      <c r="H128" s="21"/>
      <c r="I128" s="29"/>
      <c r="J128" s="30"/>
      <c r="K128" s="21"/>
    </row>
    <row r="129" s="3" customFormat="1" spans="1:11">
      <c r="A129" s="21"/>
      <c r="B129" s="21"/>
      <c r="C129" s="22"/>
      <c r="E129" s="21"/>
      <c r="F129" s="21"/>
      <c r="G129" s="21"/>
      <c r="H129" s="21"/>
      <c r="I129" s="29"/>
      <c r="J129" s="30"/>
      <c r="K129" s="21"/>
    </row>
    <row r="130" s="3" customFormat="1" spans="1:11">
      <c r="A130" s="21"/>
      <c r="B130" s="21"/>
      <c r="C130" s="22"/>
      <c r="E130" s="21"/>
      <c r="F130" s="21"/>
      <c r="G130" s="21"/>
      <c r="H130" s="21"/>
      <c r="I130" s="29"/>
      <c r="J130" s="30"/>
      <c r="K130" s="21"/>
    </row>
    <row r="131" s="3" customFormat="1" spans="1:11">
      <c r="A131" s="21"/>
      <c r="B131" s="21"/>
      <c r="C131" s="22"/>
      <c r="E131" s="21"/>
      <c r="F131" s="21"/>
      <c r="G131" s="21"/>
      <c r="H131" s="21"/>
      <c r="I131" s="29"/>
      <c r="J131" s="30"/>
      <c r="K131" s="21"/>
    </row>
    <row r="132" s="3" customFormat="1" spans="1:11">
      <c r="A132" s="21"/>
      <c r="B132" s="21"/>
      <c r="C132" s="22"/>
      <c r="E132" s="21"/>
      <c r="F132" s="21"/>
      <c r="G132" s="21"/>
      <c r="H132" s="21"/>
      <c r="I132" s="29"/>
      <c r="J132" s="30"/>
      <c r="K132" s="21"/>
    </row>
    <row r="133" s="3" customFormat="1" spans="1:11">
      <c r="A133" s="21"/>
      <c r="B133" s="21"/>
      <c r="C133" s="22"/>
      <c r="E133" s="21"/>
      <c r="F133" s="21"/>
      <c r="G133" s="21"/>
      <c r="H133" s="21"/>
      <c r="I133" s="29"/>
      <c r="J133" s="30"/>
      <c r="K133" s="21"/>
    </row>
    <row r="134" s="3" customFormat="1" spans="1:11">
      <c r="A134" s="21"/>
      <c r="B134" s="21"/>
      <c r="C134" s="22"/>
      <c r="E134" s="21"/>
      <c r="F134" s="21"/>
      <c r="G134" s="21"/>
      <c r="H134" s="21"/>
      <c r="I134" s="29"/>
      <c r="J134" s="30"/>
      <c r="K134" s="21"/>
    </row>
    <row r="135" s="3" customFormat="1" spans="1:11">
      <c r="A135" s="21"/>
      <c r="B135" s="21"/>
      <c r="C135" s="22"/>
      <c r="E135" s="21"/>
      <c r="F135" s="21"/>
      <c r="G135" s="21"/>
      <c r="H135" s="21"/>
      <c r="I135" s="29"/>
      <c r="J135" s="30"/>
      <c r="K135" s="21"/>
    </row>
    <row r="136" s="3" customFormat="1" spans="1:11">
      <c r="A136" s="21"/>
      <c r="B136" s="21"/>
      <c r="C136" s="22"/>
      <c r="E136" s="21"/>
      <c r="F136" s="21"/>
      <c r="G136" s="21"/>
      <c r="H136" s="21"/>
      <c r="I136" s="29"/>
      <c r="J136" s="30"/>
      <c r="K136" s="21"/>
    </row>
    <row r="137" s="3" customFormat="1" spans="1:11">
      <c r="A137" s="21"/>
      <c r="B137" s="21"/>
      <c r="C137" s="22"/>
      <c r="E137" s="21"/>
      <c r="F137" s="21"/>
      <c r="G137" s="21"/>
      <c r="H137" s="21"/>
      <c r="I137" s="29"/>
      <c r="J137" s="30"/>
      <c r="K137" s="21"/>
    </row>
    <row r="138" s="3" customFormat="1" spans="1:11">
      <c r="A138" s="21"/>
      <c r="B138" s="21"/>
      <c r="C138" s="22"/>
      <c r="E138" s="21"/>
      <c r="F138" s="21"/>
      <c r="G138" s="21"/>
      <c r="H138" s="21"/>
      <c r="I138" s="29"/>
      <c r="J138" s="30"/>
      <c r="K138" s="21"/>
    </row>
    <row r="139" s="3" customFormat="1" spans="1:11">
      <c r="A139" s="21"/>
      <c r="B139" s="21"/>
      <c r="C139" s="22"/>
      <c r="E139" s="21"/>
      <c r="F139" s="21"/>
      <c r="G139" s="21"/>
      <c r="H139" s="21"/>
      <c r="I139" s="29"/>
      <c r="J139" s="30"/>
      <c r="K139" s="21"/>
    </row>
    <row r="140" s="3" customFormat="1" spans="1:11">
      <c r="A140" s="21"/>
      <c r="B140" s="21"/>
      <c r="C140" s="22"/>
      <c r="E140" s="21"/>
      <c r="F140" s="21"/>
      <c r="G140" s="21"/>
      <c r="H140" s="21"/>
      <c r="I140" s="29"/>
      <c r="J140" s="30"/>
      <c r="K140" s="21"/>
    </row>
    <row r="141" s="3" customFormat="1" spans="1:11">
      <c r="A141" s="21"/>
      <c r="B141" s="21"/>
      <c r="C141" s="22"/>
      <c r="E141" s="21"/>
      <c r="F141" s="21"/>
      <c r="G141" s="21"/>
      <c r="H141" s="21"/>
      <c r="I141" s="29"/>
      <c r="J141" s="30"/>
      <c r="K141" s="21"/>
    </row>
    <row r="142" s="3" customFormat="1" spans="1:11">
      <c r="A142" s="21"/>
      <c r="B142" s="21"/>
      <c r="C142" s="22"/>
      <c r="E142" s="21"/>
      <c r="F142" s="21"/>
      <c r="G142" s="21"/>
      <c r="H142" s="21"/>
      <c r="I142" s="29"/>
      <c r="J142" s="30"/>
      <c r="K142" s="21"/>
    </row>
    <row r="143" s="3" customFormat="1" spans="1:11">
      <c r="A143" s="21"/>
      <c r="B143" s="21"/>
      <c r="C143" s="22"/>
      <c r="E143" s="21"/>
      <c r="F143" s="21"/>
      <c r="G143" s="21"/>
      <c r="H143" s="21"/>
      <c r="I143" s="29"/>
      <c r="J143" s="30"/>
      <c r="K143" s="21"/>
    </row>
    <row r="144" s="3" customFormat="1" spans="1:11">
      <c r="A144" s="21"/>
      <c r="B144" s="21"/>
      <c r="C144" s="22"/>
      <c r="E144" s="21"/>
      <c r="F144" s="21"/>
      <c r="G144" s="21"/>
      <c r="H144" s="21"/>
      <c r="I144" s="29"/>
      <c r="J144" s="30"/>
      <c r="K144" s="21"/>
    </row>
    <row r="145" s="3" customFormat="1" spans="1:11">
      <c r="A145" s="21"/>
      <c r="B145" s="21"/>
      <c r="C145" s="22"/>
      <c r="E145" s="21"/>
      <c r="F145" s="21"/>
      <c r="G145" s="21"/>
      <c r="H145" s="21"/>
      <c r="I145" s="29"/>
      <c r="J145" s="30"/>
      <c r="K145" s="21"/>
    </row>
    <row r="146" s="3" customFormat="1" spans="1:11">
      <c r="A146" s="21"/>
      <c r="B146" s="21"/>
      <c r="C146" s="22"/>
      <c r="E146" s="21"/>
      <c r="F146" s="21"/>
      <c r="G146" s="21"/>
      <c r="H146" s="21"/>
      <c r="I146" s="29"/>
      <c r="J146" s="30"/>
      <c r="K146" s="21"/>
    </row>
    <row r="147" s="3" customFormat="1" spans="1:11">
      <c r="A147" s="21"/>
      <c r="B147" s="21"/>
      <c r="C147" s="22"/>
      <c r="E147" s="21"/>
      <c r="F147" s="21"/>
      <c r="G147" s="21"/>
      <c r="H147" s="21"/>
      <c r="I147" s="29"/>
      <c r="J147" s="30"/>
      <c r="K147" s="21"/>
    </row>
    <row r="148" s="3" customFormat="1" spans="1:11">
      <c r="A148" s="21"/>
      <c r="B148" s="21"/>
      <c r="C148" s="22"/>
      <c r="E148" s="21"/>
      <c r="F148" s="21"/>
      <c r="G148" s="21"/>
      <c r="H148" s="21"/>
      <c r="I148" s="29"/>
      <c r="J148" s="30"/>
      <c r="K148" s="21"/>
    </row>
    <row r="149" s="3" customFormat="1" spans="1:11">
      <c r="A149" s="21"/>
      <c r="B149" s="21"/>
      <c r="C149" s="22"/>
      <c r="E149" s="21"/>
      <c r="F149" s="21"/>
      <c r="G149" s="21"/>
      <c r="H149" s="21"/>
      <c r="I149" s="29"/>
      <c r="J149" s="30"/>
      <c r="K149" s="21"/>
    </row>
    <row r="150" s="3" customFormat="1" spans="1:11">
      <c r="A150" s="21"/>
      <c r="B150" s="21"/>
      <c r="C150" s="22"/>
      <c r="E150" s="21"/>
      <c r="F150" s="21"/>
      <c r="G150" s="21"/>
      <c r="H150" s="21"/>
      <c r="I150" s="29"/>
      <c r="J150" s="30"/>
      <c r="K150" s="21"/>
    </row>
    <row r="151" s="3" customFormat="1" spans="1:11">
      <c r="A151" s="21"/>
      <c r="B151" s="21"/>
      <c r="C151" s="22"/>
      <c r="E151" s="21"/>
      <c r="F151" s="21"/>
      <c r="G151" s="21"/>
      <c r="H151" s="21"/>
      <c r="I151" s="29"/>
      <c r="J151" s="30"/>
      <c r="K151" s="21"/>
    </row>
    <row r="152" s="3" customFormat="1" spans="1:11">
      <c r="A152" s="21"/>
      <c r="B152" s="21"/>
      <c r="C152" s="22"/>
      <c r="E152" s="21"/>
      <c r="F152" s="21"/>
      <c r="G152" s="21"/>
      <c r="H152" s="21"/>
      <c r="I152" s="29"/>
      <c r="J152" s="30"/>
      <c r="K152" s="21"/>
    </row>
    <row r="153" s="3" customFormat="1" spans="1:11">
      <c r="A153" s="21"/>
      <c r="B153" s="21"/>
      <c r="C153" s="22"/>
      <c r="E153" s="21"/>
      <c r="F153" s="21"/>
      <c r="G153" s="21"/>
      <c r="H153" s="21"/>
      <c r="I153" s="29"/>
      <c r="J153" s="30"/>
      <c r="K153" s="21"/>
    </row>
    <row r="154" s="3" customFormat="1" spans="1:11">
      <c r="A154" s="21"/>
      <c r="B154" s="21"/>
      <c r="C154" s="22"/>
      <c r="E154" s="21"/>
      <c r="F154" s="21"/>
      <c r="G154" s="21"/>
      <c r="H154" s="21"/>
      <c r="I154" s="29"/>
      <c r="J154" s="30"/>
      <c r="K154" s="21"/>
    </row>
    <row r="155" s="3" customFormat="1" spans="1:11">
      <c r="A155" s="21"/>
      <c r="B155" s="21"/>
      <c r="C155" s="22"/>
      <c r="E155" s="21"/>
      <c r="F155" s="21"/>
      <c r="G155" s="21"/>
      <c r="H155" s="21"/>
      <c r="I155" s="29"/>
      <c r="J155" s="30"/>
      <c r="K155" s="21"/>
    </row>
    <row r="156" s="3" customFormat="1" spans="1:11">
      <c r="A156" s="21"/>
      <c r="B156" s="21"/>
      <c r="C156" s="22"/>
      <c r="E156" s="21"/>
      <c r="F156" s="21"/>
      <c r="G156" s="21"/>
      <c r="H156" s="21"/>
      <c r="I156" s="29"/>
      <c r="J156" s="30"/>
      <c r="K156" s="21"/>
    </row>
    <row r="157" s="3" customFormat="1" spans="1:11">
      <c r="A157" s="21"/>
      <c r="B157" s="21"/>
      <c r="C157" s="22"/>
      <c r="E157" s="21"/>
      <c r="F157" s="21"/>
      <c r="G157" s="21"/>
      <c r="H157" s="21"/>
      <c r="I157" s="29"/>
      <c r="J157" s="30"/>
      <c r="K157" s="21"/>
    </row>
    <row r="158" s="3" customFormat="1" spans="1:11">
      <c r="A158" s="21"/>
      <c r="B158" s="21"/>
      <c r="C158" s="22"/>
      <c r="E158" s="21"/>
      <c r="F158" s="21"/>
      <c r="G158" s="21"/>
      <c r="H158" s="21"/>
      <c r="I158" s="29"/>
      <c r="J158" s="30"/>
      <c r="K158" s="21"/>
    </row>
    <row r="159" s="3" customFormat="1" spans="1:11">
      <c r="A159" s="21"/>
      <c r="B159" s="21"/>
      <c r="C159" s="22"/>
      <c r="E159" s="21"/>
      <c r="F159" s="21"/>
      <c r="G159" s="21"/>
      <c r="H159" s="21"/>
      <c r="I159" s="29"/>
      <c r="J159" s="30"/>
      <c r="K159" s="21"/>
    </row>
    <row r="160" s="3" customFormat="1" spans="1:11">
      <c r="A160" s="21"/>
      <c r="B160" s="21"/>
      <c r="C160" s="22"/>
      <c r="E160" s="21"/>
      <c r="F160" s="21"/>
      <c r="G160" s="21"/>
      <c r="H160" s="21"/>
      <c r="I160" s="29"/>
      <c r="J160" s="30"/>
      <c r="K160" s="21"/>
    </row>
    <row r="161" s="3" customFormat="1" spans="1:11">
      <c r="A161" s="21"/>
      <c r="B161" s="21"/>
      <c r="C161" s="22"/>
      <c r="E161" s="21"/>
      <c r="F161" s="21"/>
      <c r="G161" s="21"/>
      <c r="H161" s="21"/>
      <c r="I161" s="29"/>
      <c r="J161" s="30"/>
      <c r="K161" s="21"/>
    </row>
    <row r="162" s="3" customFormat="1" spans="1:11">
      <c r="A162" s="21"/>
      <c r="B162" s="21"/>
      <c r="C162" s="22"/>
      <c r="E162" s="21"/>
      <c r="F162" s="21"/>
      <c r="G162" s="21"/>
      <c r="H162" s="21"/>
      <c r="I162" s="29"/>
      <c r="J162" s="30"/>
      <c r="K162" s="21"/>
    </row>
    <row r="163" s="3" customFormat="1" spans="1:11">
      <c r="A163" s="21"/>
      <c r="B163" s="21"/>
      <c r="C163" s="22"/>
      <c r="E163" s="21"/>
      <c r="F163" s="21"/>
      <c r="G163" s="21"/>
      <c r="H163" s="21"/>
      <c r="I163" s="29"/>
      <c r="J163" s="30"/>
      <c r="K163" s="21"/>
    </row>
    <row r="164" s="3" customFormat="1" spans="1:11">
      <c r="A164" s="21"/>
      <c r="B164" s="21"/>
      <c r="C164" s="22"/>
      <c r="E164" s="21"/>
      <c r="F164" s="21"/>
      <c r="G164" s="21"/>
      <c r="H164" s="21"/>
      <c r="I164" s="29"/>
      <c r="J164" s="30"/>
      <c r="K164" s="21"/>
    </row>
    <row r="165" s="3" customFormat="1" spans="1:11">
      <c r="A165" s="21"/>
      <c r="B165" s="21"/>
      <c r="C165" s="22"/>
      <c r="E165" s="21"/>
      <c r="F165" s="21"/>
      <c r="G165" s="21"/>
      <c r="H165" s="21"/>
      <c r="I165" s="29"/>
      <c r="J165" s="30"/>
      <c r="K165" s="21"/>
    </row>
    <row r="166" s="3" customFormat="1" spans="1:11">
      <c r="A166" s="21"/>
      <c r="B166" s="21"/>
      <c r="C166" s="22"/>
      <c r="E166" s="21"/>
      <c r="F166" s="21"/>
      <c r="G166" s="21"/>
      <c r="H166" s="21"/>
      <c r="I166" s="29"/>
      <c r="J166" s="30"/>
      <c r="K166" s="21"/>
    </row>
    <row r="167" s="3" customFormat="1" spans="1:11">
      <c r="A167" s="21"/>
      <c r="B167" s="21"/>
      <c r="C167" s="22"/>
      <c r="E167" s="21"/>
      <c r="F167" s="21"/>
      <c r="G167" s="21"/>
      <c r="H167" s="21"/>
      <c r="I167" s="29"/>
      <c r="J167" s="30"/>
      <c r="K167" s="21"/>
    </row>
    <row r="168" s="3" customFormat="1" spans="1:11">
      <c r="A168" s="21"/>
      <c r="B168" s="21"/>
      <c r="C168" s="22"/>
      <c r="E168" s="21"/>
      <c r="F168" s="21"/>
      <c r="G168" s="21"/>
      <c r="H168" s="21"/>
      <c r="I168" s="29"/>
      <c r="J168" s="30"/>
      <c r="K168" s="21"/>
    </row>
    <row r="169" s="3" customFormat="1" spans="1:11">
      <c r="A169" s="21"/>
      <c r="B169" s="21"/>
      <c r="C169" s="22"/>
      <c r="E169" s="21"/>
      <c r="F169" s="21"/>
      <c r="G169" s="21"/>
      <c r="H169" s="21"/>
      <c r="I169" s="29"/>
      <c r="J169" s="30"/>
      <c r="K169" s="21"/>
    </row>
    <row r="170" s="3" customFormat="1" spans="1:11">
      <c r="A170" s="21"/>
      <c r="B170" s="21"/>
      <c r="C170" s="22"/>
      <c r="E170" s="21"/>
      <c r="F170" s="21"/>
      <c r="G170" s="21"/>
      <c r="H170" s="21"/>
      <c r="I170" s="29"/>
      <c r="J170" s="30"/>
      <c r="K170" s="21"/>
    </row>
    <row r="171" s="3" customFormat="1" spans="1:11">
      <c r="A171" s="21"/>
      <c r="B171" s="21"/>
      <c r="C171" s="22"/>
      <c r="E171" s="21"/>
      <c r="F171" s="21"/>
      <c r="G171" s="21"/>
      <c r="H171" s="21"/>
      <c r="I171" s="29"/>
      <c r="J171" s="30"/>
      <c r="K171" s="21"/>
    </row>
    <row r="172" s="3" customFormat="1" spans="1:11">
      <c r="A172" s="21"/>
      <c r="B172" s="21"/>
      <c r="C172" s="22"/>
      <c r="E172" s="21"/>
      <c r="F172" s="21"/>
      <c r="G172" s="21"/>
      <c r="H172" s="21"/>
      <c r="I172" s="29"/>
      <c r="J172" s="30"/>
      <c r="K172" s="21"/>
    </row>
    <row r="173" s="3" customFormat="1" spans="1:11">
      <c r="A173" s="21"/>
      <c r="B173" s="21"/>
      <c r="C173" s="22"/>
      <c r="E173" s="21"/>
      <c r="F173" s="21"/>
      <c r="G173" s="21"/>
      <c r="H173" s="21"/>
      <c r="I173" s="29"/>
      <c r="J173" s="30"/>
      <c r="K173" s="21"/>
    </row>
    <row r="174" s="3" customFormat="1" spans="1:11">
      <c r="A174" s="21"/>
      <c r="B174" s="21"/>
      <c r="C174" s="22"/>
      <c r="E174" s="21"/>
      <c r="F174" s="21"/>
      <c r="G174" s="21"/>
      <c r="H174" s="21"/>
      <c r="I174" s="29"/>
      <c r="J174" s="30"/>
      <c r="K174" s="21"/>
    </row>
    <row r="175" s="3" customFormat="1" spans="1:11">
      <c r="A175" s="21"/>
      <c r="B175" s="21"/>
      <c r="C175" s="22"/>
      <c r="E175" s="21"/>
      <c r="F175" s="21"/>
      <c r="G175" s="21"/>
      <c r="H175" s="21"/>
      <c r="I175" s="29"/>
      <c r="J175" s="30"/>
      <c r="K175" s="21"/>
    </row>
    <row r="176" s="3" customFormat="1" spans="1:11">
      <c r="A176" s="21"/>
      <c r="B176" s="21"/>
      <c r="C176" s="22"/>
      <c r="E176" s="21"/>
      <c r="F176" s="21"/>
      <c r="G176" s="21"/>
      <c r="H176" s="21"/>
      <c r="I176" s="29"/>
      <c r="J176" s="30"/>
      <c r="K176" s="21"/>
    </row>
    <row r="177" s="3" customFormat="1" spans="1:11">
      <c r="A177" s="21"/>
      <c r="B177" s="21"/>
      <c r="C177" s="22"/>
      <c r="E177" s="21"/>
      <c r="F177" s="21"/>
      <c r="G177" s="21"/>
      <c r="H177" s="21"/>
      <c r="I177" s="29"/>
      <c r="J177" s="30"/>
      <c r="K177" s="21"/>
    </row>
    <row r="178" s="3" customFormat="1" spans="1:11">
      <c r="A178" s="21"/>
      <c r="B178" s="21"/>
      <c r="C178" s="22"/>
      <c r="E178" s="21"/>
      <c r="F178" s="21"/>
      <c r="G178" s="21"/>
      <c r="H178" s="21"/>
      <c r="I178" s="29"/>
      <c r="J178" s="30"/>
      <c r="K178" s="21"/>
    </row>
    <row r="179" s="3" customFormat="1" spans="1:11">
      <c r="A179" s="21"/>
      <c r="B179" s="21"/>
      <c r="C179" s="22"/>
      <c r="E179" s="21"/>
      <c r="F179" s="21"/>
      <c r="G179" s="21"/>
      <c r="H179" s="21"/>
      <c r="I179" s="29"/>
      <c r="J179" s="30"/>
      <c r="K179" s="21"/>
    </row>
    <row r="180" s="3" customFormat="1" spans="1:11">
      <c r="A180" s="21"/>
      <c r="B180" s="21"/>
      <c r="C180" s="22"/>
      <c r="E180" s="21"/>
      <c r="F180" s="21"/>
      <c r="G180" s="21"/>
      <c r="H180" s="21"/>
      <c r="I180" s="29"/>
      <c r="J180" s="30"/>
      <c r="K180" s="21"/>
    </row>
    <row r="181" s="3" customFormat="1" spans="1:11">
      <c r="A181" s="21"/>
      <c r="B181" s="21"/>
      <c r="C181" s="22"/>
      <c r="E181" s="21"/>
      <c r="F181" s="21"/>
      <c r="G181" s="21"/>
      <c r="H181" s="21"/>
      <c r="I181" s="29"/>
      <c r="J181" s="30"/>
      <c r="K181" s="21"/>
    </row>
    <row r="182" s="3" customFormat="1" spans="1:11">
      <c r="A182" s="21"/>
      <c r="B182" s="21"/>
      <c r="C182" s="22"/>
      <c r="E182" s="21"/>
      <c r="F182" s="21"/>
      <c r="G182" s="21"/>
      <c r="H182" s="21"/>
      <c r="I182" s="29"/>
      <c r="J182" s="30"/>
      <c r="K182" s="21"/>
    </row>
    <row r="183" s="3" customFormat="1" spans="1:11">
      <c r="A183" s="21"/>
      <c r="B183" s="21"/>
      <c r="C183" s="22"/>
      <c r="E183" s="21"/>
      <c r="F183" s="21"/>
      <c r="G183" s="21"/>
      <c r="H183" s="21"/>
      <c r="I183" s="29"/>
      <c r="J183" s="30"/>
      <c r="K183" s="21"/>
    </row>
    <row r="184" s="3" customFormat="1" spans="1:11">
      <c r="A184" s="21"/>
      <c r="B184" s="21"/>
      <c r="C184" s="22"/>
      <c r="E184" s="21"/>
      <c r="F184" s="21"/>
      <c r="G184" s="21"/>
      <c r="H184" s="21"/>
      <c r="I184" s="29"/>
      <c r="J184" s="30"/>
      <c r="K184" s="21"/>
    </row>
    <row r="185" s="3" customFormat="1" spans="1:11">
      <c r="A185" s="21"/>
      <c r="B185" s="21"/>
      <c r="C185" s="22"/>
      <c r="E185" s="21"/>
      <c r="F185" s="21"/>
      <c r="G185" s="21"/>
      <c r="H185" s="21"/>
      <c r="I185" s="29"/>
      <c r="J185" s="30"/>
      <c r="K185" s="21"/>
    </row>
    <row r="186" s="3" customFormat="1" spans="1:11">
      <c r="A186" s="21"/>
      <c r="B186" s="21"/>
      <c r="C186" s="22"/>
      <c r="E186" s="21"/>
      <c r="F186" s="21"/>
      <c r="G186" s="21"/>
      <c r="H186" s="21"/>
      <c r="I186" s="29"/>
      <c r="J186" s="30"/>
      <c r="K186" s="21"/>
    </row>
    <row r="187" s="3" customFormat="1" spans="1:11">
      <c r="A187" s="21"/>
      <c r="B187" s="21"/>
      <c r="C187" s="22"/>
      <c r="E187" s="21"/>
      <c r="F187" s="21"/>
      <c r="G187" s="21"/>
      <c r="H187" s="21"/>
      <c r="I187" s="29"/>
      <c r="J187" s="30"/>
      <c r="K187" s="21"/>
    </row>
    <row r="188" s="3" customFormat="1" spans="1:11">
      <c r="A188" s="21"/>
      <c r="B188" s="21"/>
      <c r="C188" s="22"/>
      <c r="E188" s="21"/>
      <c r="F188" s="21"/>
      <c r="G188" s="21"/>
      <c r="H188" s="21"/>
      <c r="I188" s="29"/>
      <c r="J188" s="30"/>
      <c r="K188" s="21"/>
    </row>
    <row r="189" s="3" customFormat="1" spans="1:11">
      <c r="A189" s="21"/>
      <c r="B189" s="21"/>
      <c r="C189" s="22"/>
      <c r="E189" s="21"/>
      <c r="F189" s="21"/>
      <c r="G189" s="21"/>
      <c r="H189" s="21"/>
      <c r="I189" s="29"/>
      <c r="J189" s="30"/>
      <c r="K189" s="21"/>
    </row>
    <row r="190" s="3" customFormat="1" spans="1:11">
      <c r="A190" s="21"/>
      <c r="B190" s="21"/>
      <c r="C190" s="22"/>
      <c r="E190" s="21"/>
      <c r="F190" s="21"/>
      <c r="G190" s="21"/>
      <c r="H190" s="21"/>
      <c r="I190" s="29"/>
      <c r="J190" s="30"/>
      <c r="K190" s="21"/>
    </row>
    <row r="191" s="3" customFormat="1" spans="1:11">
      <c r="A191" s="21"/>
      <c r="B191" s="21"/>
      <c r="C191" s="22"/>
      <c r="E191" s="21"/>
      <c r="F191" s="21"/>
      <c r="G191" s="21"/>
      <c r="H191" s="21"/>
      <c r="I191" s="29"/>
      <c r="J191" s="30"/>
      <c r="K191" s="21"/>
    </row>
    <row r="192" s="3" customFormat="1" spans="1:11">
      <c r="A192" s="21"/>
      <c r="B192" s="21"/>
      <c r="C192" s="22"/>
      <c r="E192" s="21"/>
      <c r="F192" s="21"/>
      <c r="G192" s="21"/>
      <c r="H192" s="21"/>
      <c r="I192" s="29"/>
      <c r="J192" s="30"/>
      <c r="K192" s="21"/>
    </row>
    <row r="193" s="3" customFormat="1" spans="1:11">
      <c r="A193" s="21"/>
      <c r="B193" s="21"/>
      <c r="C193" s="22"/>
      <c r="E193" s="21"/>
      <c r="F193" s="21"/>
      <c r="G193" s="21"/>
      <c r="H193" s="21"/>
      <c r="I193" s="29"/>
      <c r="J193" s="30"/>
      <c r="K193" s="21"/>
    </row>
    <row r="194" s="3" customFormat="1" spans="1:11">
      <c r="A194" s="21"/>
      <c r="B194" s="21"/>
      <c r="C194" s="22"/>
      <c r="E194" s="21"/>
      <c r="F194" s="21"/>
      <c r="G194" s="21"/>
      <c r="H194" s="21"/>
      <c r="I194" s="29"/>
      <c r="J194" s="30"/>
      <c r="K194" s="21"/>
    </row>
    <row r="195" s="3" customFormat="1" spans="1:11">
      <c r="A195" s="21"/>
      <c r="B195" s="21"/>
      <c r="C195" s="22"/>
      <c r="E195" s="21"/>
      <c r="F195" s="21"/>
      <c r="G195" s="21"/>
      <c r="H195" s="21"/>
      <c r="I195" s="29"/>
      <c r="J195" s="30"/>
      <c r="K195" s="21"/>
    </row>
    <row r="196" s="3" customFormat="1" spans="1:11">
      <c r="A196" s="21"/>
      <c r="B196" s="21"/>
      <c r="C196" s="22"/>
      <c r="E196" s="21"/>
      <c r="F196" s="21"/>
      <c r="G196" s="21"/>
      <c r="H196" s="21"/>
      <c r="I196" s="29"/>
      <c r="J196" s="30"/>
      <c r="K196" s="21"/>
    </row>
    <row r="197" s="3" customFormat="1" spans="1:11">
      <c r="A197" s="21"/>
      <c r="B197" s="21"/>
      <c r="C197" s="22"/>
      <c r="E197" s="21"/>
      <c r="F197" s="21"/>
      <c r="G197" s="21"/>
      <c r="H197" s="21"/>
      <c r="I197" s="29"/>
      <c r="J197" s="30"/>
      <c r="K197" s="21"/>
    </row>
    <row r="198" s="3" customFormat="1" spans="1:11">
      <c r="A198" s="21"/>
      <c r="B198" s="21"/>
      <c r="C198" s="22"/>
      <c r="E198" s="21"/>
      <c r="F198" s="21"/>
      <c r="G198" s="21"/>
      <c r="H198" s="21"/>
      <c r="I198" s="29"/>
      <c r="J198" s="30"/>
      <c r="K198" s="21"/>
    </row>
    <row r="199" s="3" customFormat="1" spans="1:11">
      <c r="A199" s="21"/>
      <c r="B199" s="21"/>
      <c r="C199" s="22"/>
      <c r="E199" s="21"/>
      <c r="F199" s="21"/>
      <c r="G199" s="21"/>
      <c r="H199" s="21"/>
      <c r="I199" s="29"/>
      <c r="J199" s="30"/>
      <c r="K199" s="21"/>
    </row>
    <row r="200" s="3" customFormat="1" spans="1:11">
      <c r="A200" s="21"/>
      <c r="B200" s="21"/>
      <c r="C200" s="22"/>
      <c r="E200" s="21"/>
      <c r="F200" s="21"/>
      <c r="G200" s="21"/>
      <c r="H200" s="21"/>
      <c r="I200" s="29"/>
      <c r="J200" s="30"/>
      <c r="K200" s="21"/>
    </row>
    <row r="201" s="3" customFormat="1" spans="1:11">
      <c r="A201" s="21"/>
      <c r="B201" s="21"/>
      <c r="C201" s="22"/>
      <c r="E201" s="21"/>
      <c r="F201" s="21"/>
      <c r="G201" s="21"/>
      <c r="H201" s="21"/>
      <c r="I201" s="29"/>
      <c r="J201" s="30"/>
      <c r="K201" s="21"/>
    </row>
    <row r="202" s="3" customFormat="1" spans="1:11">
      <c r="A202" s="21"/>
      <c r="B202" s="21"/>
      <c r="C202" s="22"/>
      <c r="E202" s="21"/>
      <c r="F202" s="21"/>
      <c r="G202" s="21"/>
      <c r="H202" s="21"/>
      <c r="I202" s="29"/>
      <c r="J202" s="30"/>
      <c r="K202" s="21"/>
    </row>
    <row r="203" s="3" customFormat="1" spans="1:11">
      <c r="A203" s="21"/>
      <c r="B203" s="21"/>
      <c r="C203" s="22"/>
      <c r="E203" s="21"/>
      <c r="F203" s="21"/>
      <c r="G203" s="21"/>
      <c r="H203" s="21"/>
      <c r="I203" s="29"/>
      <c r="J203" s="30"/>
      <c r="K203" s="21"/>
    </row>
    <row r="204" s="3" customFormat="1" spans="1:11">
      <c r="A204" s="21"/>
      <c r="B204" s="21"/>
      <c r="C204" s="22"/>
      <c r="E204" s="21"/>
      <c r="F204" s="21"/>
      <c r="G204" s="21"/>
      <c r="H204" s="21"/>
      <c r="I204" s="29"/>
      <c r="J204" s="30"/>
      <c r="K204" s="21"/>
    </row>
    <row r="205" s="3" customFormat="1" spans="1:11">
      <c r="A205" s="21"/>
      <c r="B205" s="21"/>
      <c r="C205" s="22"/>
      <c r="E205" s="21"/>
      <c r="F205" s="21"/>
      <c r="G205" s="21"/>
      <c r="H205" s="21"/>
      <c r="I205" s="29"/>
      <c r="J205" s="30"/>
      <c r="K205" s="21"/>
    </row>
    <row r="206" s="3" customFormat="1" spans="1:11">
      <c r="A206" s="21"/>
      <c r="B206" s="21"/>
      <c r="C206" s="22"/>
      <c r="E206" s="21"/>
      <c r="F206" s="21"/>
      <c r="G206" s="21"/>
      <c r="H206" s="21"/>
      <c r="I206" s="29"/>
      <c r="J206" s="30"/>
      <c r="K206" s="21"/>
    </row>
    <row r="207" s="3" customFormat="1" spans="1:11">
      <c r="A207" s="21"/>
      <c r="B207" s="21"/>
      <c r="C207" s="22"/>
      <c r="E207" s="21"/>
      <c r="F207" s="21"/>
      <c r="G207" s="21"/>
      <c r="H207" s="21"/>
      <c r="I207" s="29"/>
      <c r="J207" s="30"/>
      <c r="K207" s="21"/>
    </row>
    <row r="208" s="3" customFormat="1" spans="1:11">
      <c r="A208" s="21"/>
      <c r="B208" s="21"/>
      <c r="C208" s="22"/>
      <c r="E208" s="21"/>
      <c r="F208" s="21"/>
      <c r="G208" s="21"/>
      <c r="H208" s="21"/>
      <c r="I208" s="29"/>
      <c r="J208" s="30"/>
      <c r="K208" s="21"/>
    </row>
    <row r="209" s="3" customFormat="1" spans="1:11">
      <c r="A209" s="21"/>
      <c r="B209" s="21"/>
      <c r="C209" s="22"/>
      <c r="E209" s="21"/>
      <c r="F209" s="21"/>
      <c r="G209" s="21"/>
      <c r="H209" s="21"/>
      <c r="I209" s="29"/>
      <c r="J209" s="30"/>
      <c r="K209" s="21"/>
    </row>
    <row r="210" s="3" customFormat="1" spans="1:11">
      <c r="A210" s="21"/>
      <c r="B210" s="21"/>
      <c r="C210" s="22"/>
      <c r="E210" s="21"/>
      <c r="F210" s="21"/>
      <c r="G210" s="21"/>
      <c r="H210" s="21"/>
      <c r="I210" s="29"/>
      <c r="J210" s="30"/>
      <c r="K210" s="21"/>
    </row>
    <row r="211" s="3" customFormat="1" spans="1:11">
      <c r="A211" s="21"/>
      <c r="B211" s="21"/>
      <c r="C211" s="22"/>
      <c r="E211" s="21"/>
      <c r="F211" s="21"/>
      <c r="G211" s="21"/>
      <c r="H211" s="21"/>
      <c r="I211" s="29"/>
      <c r="J211" s="30"/>
      <c r="K211" s="21"/>
    </row>
    <row r="212" s="3" customFormat="1" spans="1:11">
      <c r="A212" s="21"/>
      <c r="B212" s="21"/>
      <c r="C212" s="22"/>
      <c r="E212" s="21"/>
      <c r="F212" s="21"/>
      <c r="G212" s="21"/>
      <c r="H212" s="21"/>
      <c r="I212" s="29"/>
      <c r="J212" s="30"/>
      <c r="K212" s="21"/>
    </row>
    <row r="213" s="3" customFormat="1" spans="1:11">
      <c r="A213" s="21"/>
      <c r="B213" s="21"/>
      <c r="C213" s="22"/>
      <c r="E213" s="21"/>
      <c r="F213" s="21"/>
      <c r="G213" s="21"/>
      <c r="H213" s="21"/>
      <c r="I213" s="29"/>
      <c r="J213" s="30"/>
      <c r="K213" s="21"/>
    </row>
    <row r="214" s="3" customFormat="1" spans="1:11">
      <c r="A214" s="21"/>
      <c r="B214" s="21"/>
      <c r="C214" s="22"/>
      <c r="E214" s="21"/>
      <c r="F214" s="21"/>
      <c r="G214" s="21"/>
      <c r="H214" s="21"/>
      <c r="I214" s="29"/>
      <c r="J214" s="30"/>
      <c r="K214" s="21"/>
    </row>
    <row r="215" s="3" customFormat="1" spans="1:11">
      <c r="A215" s="21"/>
      <c r="B215" s="21"/>
      <c r="C215" s="22"/>
      <c r="E215" s="21"/>
      <c r="F215" s="21"/>
      <c r="G215" s="21"/>
      <c r="H215" s="21"/>
      <c r="I215" s="29"/>
      <c r="J215" s="30"/>
      <c r="K215" s="21"/>
    </row>
    <row r="216" s="3" customFormat="1" spans="1:11">
      <c r="A216" s="21"/>
      <c r="B216" s="21"/>
      <c r="C216" s="22"/>
      <c r="E216" s="21"/>
      <c r="F216" s="21"/>
      <c r="G216" s="21"/>
      <c r="H216" s="21"/>
      <c r="I216" s="29"/>
      <c r="J216" s="30"/>
      <c r="K216" s="21"/>
    </row>
    <row r="217" s="3" customFormat="1" spans="1:11">
      <c r="A217" s="21"/>
      <c r="B217" s="21"/>
      <c r="C217" s="22"/>
      <c r="E217" s="21"/>
      <c r="F217" s="21"/>
      <c r="G217" s="21"/>
      <c r="H217" s="21"/>
      <c r="I217" s="29"/>
      <c r="J217" s="30"/>
      <c r="K217" s="21"/>
    </row>
    <row r="218" s="3" customFormat="1" spans="1:11">
      <c r="A218" s="21"/>
      <c r="B218" s="21"/>
      <c r="C218" s="22"/>
      <c r="E218" s="21"/>
      <c r="F218" s="21"/>
      <c r="G218" s="21"/>
      <c r="H218" s="21"/>
      <c r="I218" s="29"/>
      <c r="J218" s="30"/>
      <c r="K218" s="21"/>
    </row>
    <row r="219" s="3" customFormat="1" spans="1:11">
      <c r="A219" s="21"/>
      <c r="B219" s="21"/>
      <c r="C219" s="22"/>
      <c r="E219" s="21"/>
      <c r="F219" s="21"/>
      <c r="G219" s="21"/>
      <c r="H219" s="21"/>
      <c r="I219" s="29"/>
      <c r="J219" s="30"/>
      <c r="K219" s="21"/>
    </row>
    <row r="220" s="3" customFormat="1" spans="1:11">
      <c r="A220" s="21"/>
      <c r="B220" s="21"/>
      <c r="C220" s="22"/>
      <c r="E220" s="21"/>
      <c r="F220" s="21"/>
      <c r="G220" s="21"/>
      <c r="H220" s="21"/>
      <c r="I220" s="29"/>
      <c r="J220" s="30"/>
      <c r="K220" s="21"/>
    </row>
    <row r="221" s="3" customFormat="1" spans="1:11">
      <c r="A221" s="21"/>
      <c r="B221" s="21"/>
      <c r="C221" s="22"/>
      <c r="E221" s="21"/>
      <c r="F221" s="21"/>
      <c r="G221" s="21"/>
      <c r="H221" s="21"/>
      <c r="I221" s="29"/>
      <c r="J221" s="30"/>
      <c r="K221" s="21"/>
    </row>
    <row r="222" s="3" customFormat="1" spans="1:11">
      <c r="A222" s="21"/>
      <c r="B222" s="21"/>
      <c r="C222" s="22"/>
      <c r="E222" s="21"/>
      <c r="F222" s="21"/>
      <c r="G222" s="21"/>
      <c r="H222" s="21"/>
      <c r="I222" s="29"/>
      <c r="J222" s="30"/>
      <c r="K222" s="21"/>
    </row>
    <row r="223" s="3" customFormat="1" spans="1:11">
      <c r="A223" s="21"/>
      <c r="B223" s="21"/>
      <c r="C223" s="22"/>
      <c r="E223" s="21"/>
      <c r="F223" s="21"/>
      <c r="G223" s="21"/>
      <c r="H223" s="21"/>
      <c r="I223" s="29"/>
      <c r="J223" s="30"/>
      <c r="K223" s="21"/>
    </row>
    <row r="224" s="3" customFormat="1" spans="1:11">
      <c r="A224" s="21"/>
      <c r="B224" s="21"/>
      <c r="C224" s="22"/>
      <c r="E224" s="21"/>
      <c r="F224" s="21"/>
      <c r="G224" s="21"/>
      <c r="H224" s="21"/>
      <c r="I224" s="29"/>
      <c r="J224" s="30"/>
      <c r="K224" s="21"/>
    </row>
    <row r="225" s="3" customFormat="1" spans="1:11">
      <c r="A225" s="21"/>
      <c r="B225" s="21"/>
      <c r="C225" s="22"/>
      <c r="E225" s="21"/>
      <c r="F225" s="21"/>
      <c r="G225" s="21"/>
      <c r="H225" s="21"/>
      <c r="I225" s="29"/>
      <c r="J225" s="30"/>
      <c r="K225" s="21"/>
    </row>
    <row r="226" s="3" customFormat="1" spans="1:11">
      <c r="A226" s="21"/>
      <c r="B226" s="21"/>
      <c r="C226" s="22"/>
      <c r="E226" s="21"/>
      <c r="F226" s="21"/>
      <c r="G226" s="21"/>
      <c r="H226" s="21"/>
      <c r="I226" s="29"/>
      <c r="J226" s="30"/>
      <c r="K226" s="21"/>
    </row>
    <row r="227" s="3" customFormat="1" spans="1:11">
      <c r="A227" s="21"/>
      <c r="B227" s="21"/>
      <c r="C227" s="22"/>
      <c r="E227" s="21"/>
      <c r="F227" s="21"/>
      <c r="G227" s="21"/>
      <c r="H227" s="21"/>
      <c r="I227" s="29"/>
      <c r="J227" s="30"/>
      <c r="K227" s="21"/>
    </row>
    <row r="228" s="3" customFormat="1" spans="1:11">
      <c r="A228" s="21"/>
      <c r="B228" s="21"/>
      <c r="C228" s="22"/>
      <c r="E228" s="21"/>
      <c r="F228" s="21"/>
      <c r="G228" s="21"/>
      <c r="H228" s="21"/>
      <c r="I228" s="29"/>
      <c r="J228" s="30"/>
      <c r="K228" s="21"/>
    </row>
    <row r="229" s="3" customFormat="1" spans="1:11">
      <c r="A229" s="21"/>
      <c r="B229" s="21"/>
      <c r="C229" s="22"/>
      <c r="E229" s="21"/>
      <c r="F229" s="21"/>
      <c r="G229" s="21"/>
      <c r="H229" s="21"/>
      <c r="I229" s="29"/>
      <c r="J229" s="30"/>
      <c r="K229" s="21"/>
    </row>
    <row r="230" s="3" customFormat="1" spans="1:11">
      <c r="A230" s="21"/>
      <c r="B230" s="21"/>
      <c r="C230" s="22"/>
      <c r="E230" s="21"/>
      <c r="F230" s="21"/>
      <c r="G230" s="21"/>
      <c r="H230" s="21"/>
      <c r="I230" s="29"/>
      <c r="J230" s="30"/>
      <c r="K230" s="21"/>
    </row>
    <row r="231" s="3" customFormat="1" spans="1:11">
      <c r="A231" s="21"/>
      <c r="B231" s="21"/>
      <c r="C231" s="22"/>
      <c r="E231" s="21"/>
      <c r="F231" s="21"/>
      <c r="G231" s="21"/>
      <c r="H231" s="21"/>
      <c r="I231" s="29"/>
      <c r="J231" s="30"/>
      <c r="K231" s="21"/>
    </row>
    <row r="232" s="3" customFormat="1" spans="1:11">
      <c r="A232" s="21"/>
      <c r="B232" s="21"/>
      <c r="C232" s="22"/>
      <c r="E232" s="21"/>
      <c r="F232" s="21"/>
      <c r="G232" s="21"/>
      <c r="H232" s="21"/>
      <c r="I232" s="29"/>
      <c r="J232" s="30"/>
      <c r="K232" s="21"/>
    </row>
    <row r="233" s="3" customFormat="1" spans="1:11">
      <c r="A233" s="21"/>
      <c r="B233" s="21"/>
      <c r="C233" s="22"/>
      <c r="E233" s="21"/>
      <c r="F233" s="21"/>
      <c r="G233" s="21"/>
      <c r="H233" s="21"/>
      <c r="I233" s="29"/>
      <c r="J233" s="30"/>
      <c r="K233" s="21"/>
    </row>
    <row r="234" s="3" customFormat="1" spans="1:11">
      <c r="A234" s="21"/>
      <c r="B234" s="21"/>
      <c r="C234" s="22"/>
      <c r="E234" s="21"/>
      <c r="F234" s="21"/>
      <c r="G234" s="21"/>
      <c r="H234" s="21"/>
      <c r="I234" s="29"/>
      <c r="J234" s="30"/>
      <c r="K234" s="21"/>
    </row>
    <row r="235" s="3" customFormat="1" spans="1:11">
      <c r="A235" s="21"/>
      <c r="B235" s="21"/>
      <c r="C235" s="22"/>
      <c r="E235" s="21"/>
      <c r="F235" s="21"/>
      <c r="G235" s="21"/>
      <c r="H235" s="21"/>
      <c r="I235" s="29"/>
      <c r="J235" s="30"/>
      <c r="K235" s="21"/>
    </row>
    <row r="236" s="3" customFormat="1" spans="1:11">
      <c r="A236" s="21"/>
      <c r="B236" s="21"/>
      <c r="C236" s="22"/>
      <c r="E236" s="21"/>
      <c r="F236" s="21"/>
      <c r="G236" s="21"/>
      <c r="H236" s="21"/>
      <c r="I236" s="29"/>
      <c r="J236" s="30"/>
      <c r="K236" s="21"/>
    </row>
    <row r="237" s="3" customFormat="1" spans="1:11">
      <c r="A237" s="21"/>
      <c r="B237" s="21"/>
      <c r="C237" s="22"/>
      <c r="E237" s="21"/>
      <c r="F237" s="21"/>
      <c r="G237" s="21"/>
      <c r="H237" s="21"/>
      <c r="I237" s="29"/>
      <c r="J237" s="30"/>
      <c r="K237" s="21"/>
    </row>
    <row r="238" s="3" customFormat="1" spans="1:11">
      <c r="A238" s="21"/>
      <c r="B238" s="21"/>
      <c r="C238" s="22"/>
      <c r="E238" s="21"/>
      <c r="F238" s="21"/>
      <c r="G238" s="21"/>
      <c r="H238" s="21"/>
      <c r="I238" s="29"/>
      <c r="J238" s="30"/>
      <c r="K238" s="21"/>
    </row>
    <row r="239" s="3" customFormat="1" spans="1:11">
      <c r="A239" s="21"/>
      <c r="B239" s="21"/>
      <c r="C239" s="22"/>
      <c r="E239" s="21"/>
      <c r="F239" s="21"/>
      <c r="G239" s="21"/>
      <c r="H239" s="21"/>
      <c r="I239" s="29"/>
      <c r="J239" s="30"/>
      <c r="K239" s="21"/>
    </row>
    <row r="240" s="3" customFormat="1" spans="1:11">
      <c r="A240" s="21"/>
      <c r="B240" s="21"/>
      <c r="C240" s="22"/>
      <c r="E240" s="21"/>
      <c r="F240" s="21"/>
      <c r="G240" s="21"/>
      <c r="H240" s="21"/>
      <c r="I240" s="29"/>
      <c r="J240" s="31"/>
      <c r="K240" s="21"/>
    </row>
    <row r="241" s="3" customFormat="1" spans="1:11">
      <c r="A241" s="21"/>
      <c r="B241" s="21"/>
      <c r="C241" s="22"/>
      <c r="E241" s="21"/>
      <c r="F241" s="21"/>
      <c r="G241" s="21"/>
      <c r="H241" s="21"/>
      <c r="I241" s="29"/>
      <c r="J241" s="31"/>
      <c r="K241" s="21"/>
    </row>
    <row r="242" s="3" customFormat="1" spans="1:11">
      <c r="A242" s="21"/>
      <c r="B242" s="21"/>
      <c r="C242" s="22"/>
      <c r="E242" s="21"/>
      <c r="F242" s="21"/>
      <c r="G242" s="21"/>
      <c r="H242" s="21"/>
      <c r="I242" s="29"/>
      <c r="J242" s="31"/>
      <c r="K242" s="21"/>
    </row>
    <row r="243" s="3" customFormat="1" spans="1:11">
      <c r="A243" s="21"/>
      <c r="B243" s="21"/>
      <c r="C243" s="22"/>
      <c r="E243" s="21"/>
      <c r="F243" s="21"/>
      <c r="G243" s="21"/>
      <c r="H243" s="21"/>
      <c r="I243" s="29"/>
      <c r="J243" s="31"/>
      <c r="K243" s="21"/>
    </row>
    <row r="244" s="3" customFormat="1" spans="1:11">
      <c r="A244" s="21"/>
      <c r="B244" s="21"/>
      <c r="C244" s="22"/>
      <c r="E244" s="21"/>
      <c r="F244" s="21"/>
      <c r="G244" s="21"/>
      <c r="H244" s="21"/>
      <c r="I244" s="29"/>
      <c r="J244" s="31"/>
      <c r="K244" s="21"/>
    </row>
  </sheetData>
  <sortState ref="A3:K55">
    <sortCondition ref="C3:C55" descending="1"/>
    <sortCondition ref="J3:J55"/>
  </sortState>
  <mergeCells count="1">
    <mergeCell ref="A1:K1"/>
  </mergeCells>
  <printOptions horizontalCentered="1"/>
  <pageMargins left="0.196850393700787" right="0.196850393700787" top="0.551181102362205" bottom="0.78740157480315" header="0.31496062992126" footer="0.3149606299212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谢小敏</dc:creator>
  <cp:lastModifiedBy>Administrator</cp:lastModifiedBy>
  <dcterms:created xsi:type="dcterms:W3CDTF">2022-09-05T01:43:00Z</dcterms:created>
  <cp:lastPrinted>2024-04-29T07:57:00Z</cp:lastPrinted>
  <dcterms:modified xsi:type="dcterms:W3CDTF">2024-05-07T08:15:55Z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A30A11F7F1524F089D7EAAD550FA9EE3_13</vt:lpwstr>
  </property>
  <property fmtid="{D5CDD505-2E9C-101B-9397-08002B2CF9AE}" pid="3" name="KSOProductBuildVer">
    <vt:lpwstr>2052-11.1.0.14309</vt:lpwstr>
  </property>
</Properties>
</file>