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80"/>
  </bookViews>
  <sheets>
    <sheet name="预算调整总表" sheetId="3" r:id="rId1"/>
    <sheet name="机关事业单位基本养老保险基金收" sheetId="15" r:id="rId2"/>
    <sheet name="基本养老基础资料调整表" sheetId="11" r:id="rId3"/>
  </sheets>
  <definedNames>
    <definedName name="_xlnm.Print_Titles" localSheetId="0">预算调整总表!$B:$B</definedName>
  </definedNames>
  <calcPr calcId="144525"/>
</workbook>
</file>

<file path=xl/sharedStrings.xml><?xml version="1.0" encoding="utf-8"?>
<sst xmlns="http://schemas.openxmlformats.org/spreadsheetml/2006/main" count="210" uniqueCount="111">
  <si>
    <t>2022年社会保险基金收支预算调整总表</t>
  </si>
  <si>
    <t>2023年社会保险基金预算调整总表</t>
  </si>
  <si>
    <t>蓬江区社保机构</t>
  </si>
  <si>
    <t>项        目</t>
  </si>
  <si>
    <t>合计</t>
  </si>
  <si>
    <t>机关事业养老保险基金</t>
  </si>
  <si>
    <t>职工基本医疗保险基金</t>
  </si>
  <si>
    <t>居民基本医疗保险基金</t>
  </si>
  <si>
    <t>工伤保险基金</t>
  </si>
  <si>
    <t>年初预算数</t>
  </si>
  <si>
    <t>调整数</t>
  </si>
  <si>
    <t>调整后预算数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</si>
  <si>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</si>
  <si>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</si>
  <si>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</si>
  <si>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</si>
  <si>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</si>
  <si>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</si>
  <si>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</si>
  <si>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7.中央调剂资金收入
          （省级专用）</t>
  </si>
  <si>
    <t xml:space="preserve">         8.中央调剂基金收入
          （中央专用）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</si>
  <si>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</si>
  <si>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</si>
  <si>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</si>
  <si>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</si>
  <si>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4.中央调剂基金支出
          （中央专用）</t>
  </si>
  <si>
    <t xml:space="preserve">         5.中央调剂资金支出
          （省级专用）</t>
  </si>
  <si>
    <t>!</t>
  </si>
  <si>
    <t>三、本年收支结余</t>
  </si>
  <si>
    <t>四、年末滚存结余</t>
  </si>
  <si>
    <t>2023年机关事业单位基本养老保险基金收支预算调整表</t>
  </si>
  <si>
    <t>单位：元</t>
  </si>
  <si>
    <t>项         目</t>
  </si>
  <si>
    <t>项目</t>
  </si>
  <si>
    <t>一、基本养老保险费收入</t>
  </si>
  <si>
    <t>一、基本养老金支出</t>
  </si>
  <si>
    <t>其中：当期征缴收入</t>
  </si>
  <si>
    <t>其中：当期支出</t>
  </si>
  <si>
    <t xml:space="preserve">      补缴收入</t>
  </si>
  <si>
    <t xml:space="preserve">      补支</t>
  </si>
  <si>
    <t>二、财政补贴收入</t>
  </si>
  <si>
    <t>二、转移支出</t>
  </si>
  <si>
    <t xml:space="preserve">    其中：地方财政补贴</t>
  </si>
  <si>
    <t>三、其他支出</t>
  </si>
  <si>
    <t>三、利息收入</t>
  </si>
  <si>
    <t>×</t>
  </si>
  <si>
    <t>四、转移收入</t>
  </si>
  <si>
    <t>五、其他收入</t>
  </si>
  <si>
    <t xml:space="preserve">    其中：滞纳金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</si>
  <si>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</si>
  <si>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</si>
  <si>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</si>
  <si>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</si>
  <si>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</si>
  <si>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</si>
  <si>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</si>
  <si>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</si>
  <si>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</si>
  <si>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</si>
  <si>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</si>
  <si>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总        计</t>
  </si>
  <si>
    <t>2023年基本养老保险基础资料预算调整表</t>
  </si>
  <si>
    <t>项      目</t>
  </si>
  <si>
    <t>单位</t>
  </si>
  <si>
    <t>项               目</t>
  </si>
  <si>
    <t>一、企业职工基本养老保险</t>
  </si>
  <si>
    <t xml:space="preserve">       (2)本年补缴以前年度欠费</t>
  </si>
  <si>
    <t>元</t>
  </si>
  <si>
    <t xml:space="preserve">   (一)参保人数</t>
  </si>
  <si>
    <t>人</t>
  </si>
  <si>
    <t xml:space="preserve">       (3)新增欠费</t>
  </si>
  <si>
    <t>　     1.在职职工</t>
  </si>
  <si>
    <t xml:space="preserve">       (4)年末累计欠费</t>
  </si>
  <si>
    <t xml:space="preserve">         其中:个人身份参保</t>
  </si>
  <si>
    <t xml:space="preserve">     3.预缴以后年度基本养老保险费</t>
  </si>
  <si>
    <t>　   　2.离休人员</t>
  </si>
  <si>
    <t xml:space="preserve">     4.一次性补缴以前年度基本养老保险费</t>
  </si>
  <si>
    <t xml:space="preserve">       3.退休退职人员</t>
  </si>
  <si>
    <t>二、城乡居民基本养老保险</t>
  </si>
  <si>
    <t>　       (1)当年新增退休退职人员</t>
  </si>
  <si>
    <t xml:space="preserve">    (一)16－59周岁参保缴费人数</t>
  </si>
  <si>
    <t xml:space="preserve">         (2)当年死亡退休退职人员</t>
  </si>
  <si>
    <t xml:space="preserve">    (二)实际领取待遇人员</t>
  </si>
  <si>
    <t xml:space="preserve">   (二)缴费人数</t>
  </si>
  <si>
    <t xml:space="preserve">    (三)人均缴费水平</t>
  </si>
  <si>
    <t>元/年</t>
  </si>
  <si>
    <t xml:space="preserve">       其中:个人身份参保</t>
  </si>
  <si>
    <t xml:space="preserve">    (四)人均财政对缴费补贴水平</t>
  </si>
  <si>
    <t xml:space="preserve">   (三)缴费基数总额</t>
  </si>
  <si>
    <t>三、机关事业单位基本养老保险</t>
  </si>
  <si>
    <t xml:space="preserve">         其中:个人身份缴费基数总额</t>
  </si>
  <si>
    <t xml:space="preserve">    (一)参保人数</t>
  </si>
  <si>
    <t xml:space="preserve">   (四)缴费费率</t>
  </si>
  <si>
    <t>%</t>
  </si>
  <si>
    <t>　      1.在职职工</t>
  </si>
  <si>
    <t xml:space="preserve">       1.单位缴费费率</t>
  </si>
  <si>
    <t xml:space="preserve">        2.退休、退职人员</t>
  </si>
  <si>
    <t xml:space="preserve">       2.职工个人缴费费率</t>
  </si>
  <si>
    <t xml:space="preserve">    (二)缴费人数</t>
  </si>
  <si>
    <t xml:space="preserve">       3.以个人身份参保缴费费率</t>
  </si>
  <si>
    <t xml:space="preserve">    (三)缴费基数总额</t>
  </si>
  <si>
    <t xml:space="preserve">   (五)人均缴费工资基数</t>
  </si>
  <si>
    <t>　    　1.单位</t>
  </si>
  <si>
    <t xml:space="preserve">   (六)保险费缴纳情况</t>
  </si>
  <si>
    <t>　      2.个人</t>
  </si>
  <si>
    <t xml:space="preserve">       1.缴纳当年基本养老保险费</t>
  </si>
  <si>
    <t xml:space="preserve">    (四)缴费费率</t>
  </si>
  <si>
    <t xml:space="preserve">       2.欠费情况</t>
  </si>
  <si>
    <t xml:space="preserve">    (五)人均缴费工资基数</t>
  </si>
  <si>
    <t xml:space="preserve">         (1)上年末累计欠费</t>
  </si>
  <si>
    <t>四、统筹地区职工平均工资</t>
  </si>
</sst>
</file>

<file path=xl/styles.xml><?xml version="1.0" encoding="utf-8"?>
<styleSheet xmlns="http://schemas.openxmlformats.org/spreadsheetml/2006/main">
  <numFmts count="10">
    <numFmt numFmtId="176" formatCode="#,##0.00_ ;\-#,##0.00"/>
    <numFmt numFmtId="177" formatCode="#,##0.000_ "/>
    <numFmt numFmtId="178" formatCode="#,##0_ ;\-#,##0;;"/>
    <numFmt numFmtId="179" formatCode="#,##0.00_ ;\-#,##0.00;;"/>
    <numFmt numFmtId="42" formatCode="_ &quot;￥&quot;* #,##0_ ;_ &quot;￥&quot;* \-#,##0_ ;_ &quot;￥&quot;* &quot;-&quot;_ ;_ @_ "/>
    <numFmt numFmtId="43" formatCode="_ * #,##0.00_ ;_ * \-#,##0.00_ ;_ * &quot;-&quot;??_ ;_ @_ "/>
    <numFmt numFmtId="180" formatCode="#,##0.00_ "/>
    <numFmt numFmtId="181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??"/>
      <charset val="134"/>
      <scheme val="minor"/>
    </font>
    <font>
      <sz val="10"/>
      <name val="宋体"/>
      <charset val="134"/>
    </font>
    <font>
      <sz val="23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27"/>
      <color indexed="8"/>
      <name val="宋体"/>
      <charset val="134"/>
    </font>
    <font>
      <sz val="20"/>
      <color rgb="FF000000"/>
      <name val="宋体"/>
      <charset val="134"/>
    </font>
    <font>
      <sz val="9"/>
      <color indexed="8"/>
      <name val="宋体"/>
      <charset val="134"/>
    </font>
    <font>
      <sz val="22"/>
      <color rgb="FF000000"/>
      <name val="宋体"/>
      <charset val="134"/>
    </font>
    <font>
      <sz val="23"/>
      <color rgb="FF000000"/>
      <name val="宋体"/>
      <charset val="134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b/>
      <sz val="11"/>
      <color theme="3"/>
      <name val="??"/>
      <charset val="134"/>
      <scheme val="minor"/>
    </font>
    <font>
      <b/>
      <sz val="18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i/>
      <sz val="11"/>
      <color rgb="FF7F7F7F"/>
      <name val="??"/>
      <charset val="0"/>
      <scheme val="minor"/>
    </font>
    <font>
      <b/>
      <sz val="11"/>
      <color theme="1"/>
      <name val="??"/>
      <charset val="0"/>
      <scheme val="minor"/>
    </font>
    <font>
      <b/>
      <sz val="11"/>
      <color rgb="FFFA7D00"/>
      <name val="??"/>
      <charset val="0"/>
      <scheme val="minor"/>
    </font>
    <font>
      <sz val="11"/>
      <color rgb="FFFF0000"/>
      <name val="??"/>
      <charset val="0"/>
      <scheme val="minor"/>
    </font>
    <font>
      <sz val="11"/>
      <color rgb="FF006100"/>
      <name val="??"/>
      <charset val="0"/>
      <scheme val="minor"/>
    </font>
    <font>
      <b/>
      <sz val="15"/>
      <color theme="3"/>
      <name val="??"/>
      <charset val="134"/>
      <scheme val="minor"/>
    </font>
    <font>
      <sz val="11"/>
      <color rgb="FFFA7D00"/>
      <name val="??"/>
      <charset val="0"/>
      <scheme val="minor"/>
    </font>
    <font>
      <u/>
      <sz val="11"/>
      <color rgb="FF800080"/>
      <name val="??"/>
      <charset val="0"/>
      <scheme val="minor"/>
    </font>
    <font>
      <u/>
      <sz val="11"/>
      <color rgb="FF0000FF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FFFFF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 style="thin">
        <color indexed="8"/>
      </left>
      <right style="thin">
        <color auto="true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 style="thin">
        <color indexed="8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/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true"/>
      </right>
      <top/>
      <bottom style="thin">
        <color indexed="8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indexed="8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8" fillId="0" borderId="2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2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2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0" borderId="0"/>
    <xf numFmtId="0" fontId="15" fillId="26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7" fillId="0" borderId="24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24" fillId="18" borderId="25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21" fillId="14" borderId="25" applyNumberFormat="false" applyAlignment="false" applyProtection="false">
      <alignment vertical="center"/>
    </xf>
    <xf numFmtId="0" fontId="0" fillId="0" borderId="0"/>
    <xf numFmtId="0" fontId="31" fillId="18" borderId="29" applyNumberFormat="false" applyAlignment="false" applyProtection="false">
      <alignment vertical="center"/>
    </xf>
    <xf numFmtId="0" fontId="32" fillId="32" borderId="30" applyNumberFormat="false" applyAlignment="false" applyProtection="false">
      <alignment vertical="center"/>
    </xf>
    <xf numFmtId="0" fontId="28" fillId="0" borderId="28" applyNumberFormat="false" applyFill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6" fillId="0" borderId="0"/>
    <xf numFmtId="0" fontId="14" fillId="10" borderId="0" applyNumberFormat="false" applyBorder="false" applyAlignment="false" applyProtection="false">
      <alignment vertical="center"/>
    </xf>
    <xf numFmtId="0" fontId="0" fillId="9" borderId="23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121">
    <xf numFmtId="0" fontId="0" fillId="0" borderId="0" xfId="0" applyAlignment="true"/>
    <xf numFmtId="0" fontId="1" fillId="0" borderId="0" xfId="17" applyFont="true" applyFill="true"/>
    <xf numFmtId="0" fontId="0" fillId="0" borderId="0" xfId="0" applyFill="true" applyAlignment="true"/>
    <xf numFmtId="49" fontId="2" fillId="0" borderId="0" xfId="17" applyNumberFormat="true" applyFont="true" applyFill="true" applyAlignment="true">
      <alignment horizontal="center" vertical="center"/>
    </xf>
    <xf numFmtId="179" fontId="2" fillId="0" borderId="0" xfId="17" applyNumberFormat="true" applyFont="true" applyFill="true" applyAlignment="true">
      <alignment horizontal="center" vertical="center"/>
    </xf>
    <xf numFmtId="49" fontId="3" fillId="0" borderId="1" xfId="17" applyNumberFormat="true" applyFont="true" applyFill="true" applyBorder="true" applyAlignment="true">
      <alignment vertical="center"/>
    </xf>
    <xf numFmtId="49" fontId="3" fillId="0" borderId="1" xfId="17" applyNumberFormat="true" applyFont="true" applyFill="true" applyBorder="true" applyAlignment="true">
      <alignment horizontal="center" vertical="center" wrapText="true"/>
    </xf>
    <xf numFmtId="49" fontId="4" fillId="0" borderId="1" xfId="17" applyNumberFormat="true" applyFont="true" applyFill="true" applyBorder="true" applyAlignment="true">
      <alignment vertical="center"/>
    </xf>
    <xf numFmtId="49" fontId="3" fillId="0" borderId="2" xfId="17" applyNumberFormat="true" applyFont="true" applyFill="true" applyBorder="true" applyAlignment="true">
      <alignment horizontal="center" vertical="center" wrapText="true"/>
    </xf>
    <xf numFmtId="49" fontId="3" fillId="0" borderId="2" xfId="17" applyNumberFormat="true" applyFont="true" applyFill="true" applyBorder="true" applyAlignment="true">
      <alignment horizontal="center" vertical="center"/>
    </xf>
    <xf numFmtId="49" fontId="3" fillId="0" borderId="2" xfId="17" applyNumberFormat="true" applyFont="true" applyFill="true" applyBorder="true" applyAlignment="true">
      <alignment horizontal="left" vertical="center" wrapText="true"/>
    </xf>
    <xf numFmtId="178" fontId="5" fillId="0" borderId="2" xfId="17" applyNumberFormat="true" applyFont="true" applyFill="true" applyBorder="true" applyAlignment="true">
      <alignment horizontal="right" vertical="center"/>
    </xf>
    <xf numFmtId="178" fontId="5" fillId="0" borderId="2" xfId="17" applyNumberFormat="true" applyFont="true" applyFill="true" applyBorder="true" applyAlignment="true">
      <alignment horizontal="right" vertical="center"/>
    </xf>
    <xf numFmtId="49" fontId="3" fillId="0" borderId="3" xfId="17" applyNumberFormat="true" applyFont="true" applyFill="true" applyBorder="true" applyAlignment="true">
      <alignment horizontal="left" vertical="center" wrapText="true"/>
    </xf>
    <xf numFmtId="49" fontId="3" fillId="0" borderId="3" xfId="17" applyNumberFormat="true" applyFont="true" applyFill="true" applyBorder="true" applyAlignment="true">
      <alignment horizontal="center" vertical="center" wrapText="true"/>
    </xf>
    <xf numFmtId="49" fontId="3" fillId="0" borderId="4" xfId="17" applyNumberFormat="true" applyFont="true" applyFill="true" applyBorder="true" applyAlignment="true">
      <alignment horizontal="left" vertical="center" wrapText="true"/>
    </xf>
    <xf numFmtId="49" fontId="3" fillId="0" borderId="4" xfId="17" applyNumberFormat="true" applyFont="true" applyFill="true" applyBorder="true" applyAlignment="true">
      <alignment horizontal="center" vertical="center" wrapText="true"/>
    </xf>
    <xf numFmtId="49" fontId="3" fillId="0" borderId="5" xfId="17" applyNumberFormat="true" applyFont="true" applyFill="true" applyBorder="true" applyAlignment="true">
      <alignment horizontal="left" vertical="center" wrapText="true"/>
    </xf>
    <xf numFmtId="49" fontId="3" fillId="0" borderId="5" xfId="17" applyNumberFormat="true" applyFont="true" applyFill="true" applyBorder="true" applyAlignment="true">
      <alignment horizontal="center" vertical="center" wrapText="true"/>
    </xf>
    <xf numFmtId="179" fontId="5" fillId="0" borderId="2" xfId="17" applyNumberFormat="true" applyFont="true" applyFill="true" applyBorder="true" applyAlignment="true">
      <alignment horizontal="right" vertical="center"/>
    </xf>
    <xf numFmtId="179" fontId="5" fillId="0" borderId="2" xfId="17" applyNumberFormat="true" applyFont="true" applyFill="true" applyBorder="true" applyAlignment="true">
      <alignment horizontal="right" vertical="center" wrapText="true"/>
    </xf>
    <xf numFmtId="49" fontId="3" fillId="0" borderId="2" xfId="17" applyNumberFormat="true" applyFont="true" applyFill="true" applyBorder="true" applyAlignment="true">
      <alignment vertical="center" wrapText="true"/>
    </xf>
    <xf numFmtId="179" fontId="5" fillId="0" borderId="2" xfId="17" applyNumberFormat="true" applyFont="true" applyFill="true" applyBorder="true" applyAlignment="true">
      <alignment horizontal="right" vertical="center"/>
    </xf>
    <xf numFmtId="179" fontId="5" fillId="0" borderId="2" xfId="17" applyNumberFormat="true" applyFont="true" applyFill="true" applyBorder="true" applyAlignment="true">
      <alignment horizontal="center" vertical="center"/>
    </xf>
    <xf numFmtId="179" fontId="5" fillId="0" borderId="3" xfId="17" applyNumberFormat="true" applyFont="true" applyFill="true" applyBorder="true" applyAlignment="true">
      <alignment horizontal="right" vertical="center"/>
    </xf>
    <xf numFmtId="179" fontId="5" fillId="0" borderId="6" xfId="17" applyNumberFormat="true" applyFont="true" applyFill="true" applyBorder="true" applyAlignment="true">
      <alignment horizontal="right" vertical="center"/>
    </xf>
    <xf numFmtId="179" fontId="5" fillId="0" borderId="7" xfId="17" applyNumberFormat="true" applyFont="true" applyFill="true" applyBorder="true" applyAlignment="true">
      <alignment horizontal="right" vertical="center"/>
    </xf>
    <xf numFmtId="49" fontId="3" fillId="0" borderId="3" xfId="17" applyNumberFormat="true" applyFont="true" applyFill="true" applyBorder="true" applyAlignment="true">
      <alignment vertical="center" wrapText="true"/>
    </xf>
    <xf numFmtId="179" fontId="5" fillId="0" borderId="2" xfId="17" applyNumberFormat="true" applyFont="true" applyFill="true" applyBorder="true" applyAlignment="true">
      <alignment horizontal="center" vertical="center"/>
    </xf>
    <xf numFmtId="179" fontId="5" fillId="0" borderId="3" xfId="17" applyNumberFormat="true" applyFont="true" applyFill="true" applyBorder="true" applyAlignment="true">
      <alignment horizontal="center" vertical="center"/>
    </xf>
    <xf numFmtId="49" fontId="3" fillId="0" borderId="4" xfId="17" applyNumberFormat="true" applyFont="true" applyFill="true" applyBorder="true" applyAlignment="true">
      <alignment vertical="center" wrapText="true"/>
    </xf>
    <xf numFmtId="179" fontId="5" fillId="0" borderId="8" xfId="17" applyNumberFormat="true" applyFont="true" applyFill="true" applyBorder="true" applyAlignment="true">
      <alignment horizontal="right" vertical="center"/>
    </xf>
    <xf numFmtId="179" fontId="5" fillId="0" borderId="9" xfId="17" applyNumberFormat="true" applyFont="true" applyFill="true" applyBorder="true" applyAlignment="true">
      <alignment horizontal="right" vertical="center"/>
    </xf>
    <xf numFmtId="49" fontId="4" fillId="0" borderId="10" xfId="17" applyNumberFormat="true" applyFont="true" applyFill="true" applyBorder="true" applyAlignment="true">
      <alignment vertical="center"/>
    </xf>
    <xf numFmtId="49" fontId="4" fillId="0" borderId="10" xfId="17" applyNumberFormat="true" applyFont="true" applyFill="true" applyBorder="true" applyAlignment="true">
      <alignment horizontal="center" vertical="center"/>
    </xf>
    <xf numFmtId="49" fontId="5" fillId="0" borderId="11" xfId="17" applyNumberFormat="true" applyFont="true" applyFill="true" applyBorder="true" applyAlignment="true">
      <alignment horizontal="center" vertical="center"/>
    </xf>
    <xf numFmtId="49" fontId="5" fillId="0" borderId="7" xfId="17" applyNumberFormat="true" applyFont="true" applyFill="true" applyBorder="true" applyAlignment="true">
      <alignment horizontal="center" vertical="center"/>
    </xf>
    <xf numFmtId="49" fontId="4" fillId="0" borderId="10" xfId="17" applyNumberFormat="true" applyFont="true" applyFill="true" applyBorder="true" applyAlignment="true">
      <alignment horizontal="left" vertical="center"/>
    </xf>
    <xf numFmtId="49" fontId="4" fillId="0" borderId="9" xfId="17" applyNumberFormat="true" applyFont="true" applyFill="true" applyBorder="true" applyAlignment="true">
      <alignment horizontal="center" vertical="center"/>
    </xf>
    <xf numFmtId="0" fontId="3" fillId="0" borderId="12" xfId="17" applyFont="true" applyFill="true" applyBorder="true" applyAlignment="true">
      <alignment vertical="center"/>
    </xf>
    <xf numFmtId="0" fontId="4" fillId="0" borderId="12" xfId="17" applyFont="true" applyFill="true" applyBorder="true" applyAlignment="true">
      <alignment vertical="center"/>
    </xf>
    <xf numFmtId="49" fontId="3" fillId="0" borderId="1" xfId="17" applyNumberFormat="true" applyFont="true" applyFill="true" applyBorder="true" applyAlignment="true">
      <alignment vertical="center" wrapText="true"/>
    </xf>
    <xf numFmtId="179" fontId="3" fillId="0" borderId="2" xfId="17" applyNumberFormat="true" applyFont="true" applyFill="true" applyBorder="true" applyAlignment="true">
      <alignment horizontal="right" vertical="center"/>
    </xf>
    <xf numFmtId="178" fontId="6" fillId="0" borderId="2" xfId="17" applyNumberFormat="true" applyFont="true" applyFill="true" applyBorder="true" applyAlignment="true">
      <alignment horizontal="right" vertical="center"/>
    </xf>
    <xf numFmtId="179" fontId="7" fillId="0" borderId="2" xfId="17" applyNumberFormat="true" applyFont="true" applyFill="true" applyBorder="true" applyAlignment="true">
      <alignment horizontal="right" vertical="center"/>
    </xf>
    <xf numFmtId="179" fontId="6" fillId="0" borderId="2" xfId="17" applyNumberFormat="true" applyFont="true" applyFill="true" applyBorder="true" applyAlignment="true">
      <alignment horizontal="center" vertical="center"/>
    </xf>
    <xf numFmtId="3" fontId="6" fillId="0" borderId="2" xfId="17" applyNumberFormat="true" applyFont="true" applyFill="true" applyBorder="true" applyAlignment="true">
      <alignment horizontal="right" vertical="center"/>
    </xf>
    <xf numFmtId="0" fontId="6" fillId="0" borderId="2" xfId="17" applyNumberFormat="true" applyFont="true" applyFill="true" applyBorder="true" applyAlignment="true">
      <alignment horizontal="right" vertical="center"/>
    </xf>
    <xf numFmtId="179" fontId="3" fillId="0" borderId="2" xfId="17" applyNumberFormat="true" applyFont="true" applyFill="true" applyBorder="true" applyAlignment="true">
      <alignment horizontal="center" vertical="center"/>
    </xf>
    <xf numFmtId="179" fontId="3" fillId="0" borderId="10" xfId="17" applyNumberFormat="true" applyFont="true" applyFill="true" applyBorder="true" applyAlignment="true">
      <alignment horizontal="right" vertical="center"/>
    </xf>
    <xf numFmtId="179" fontId="3" fillId="0" borderId="6" xfId="17" applyNumberFormat="true" applyFont="true" applyFill="true" applyBorder="true" applyAlignment="true">
      <alignment horizontal="right" vertical="center"/>
    </xf>
    <xf numFmtId="49" fontId="5" fillId="0" borderId="5" xfId="17" applyNumberFormat="true" applyFont="true" applyFill="true" applyBorder="true" applyAlignment="true">
      <alignment horizontal="center" vertical="center"/>
    </xf>
    <xf numFmtId="0" fontId="8" fillId="0" borderId="0" xfId="17" applyFont="true" applyFill="true"/>
    <xf numFmtId="49" fontId="3" fillId="0" borderId="1" xfId="17" applyNumberFormat="true" applyFont="true" applyFill="true" applyBorder="true" applyAlignment="true">
      <alignment horizontal="right" vertical="center"/>
    </xf>
    <xf numFmtId="177" fontId="0" fillId="0" borderId="0" xfId="0" applyNumberFormat="true" applyFill="true" applyAlignment="true"/>
    <xf numFmtId="180" fontId="0" fillId="0" borderId="0" xfId="0" applyNumberFormat="true" applyFill="true" applyAlignment="true"/>
    <xf numFmtId="181" fontId="0" fillId="0" borderId="0" xfId="0" applyNumberFormat="true" applyFill="true" applyAlignment="true"/>
    <xf numFmtId="178" fontId="6" fillId="0" borderId="2" xfId="32" applyNumberFormat="true" applyFont="true" applyFill="true" applyBorder="true" applyAlignment="true">
      <alignment horizontal="right" vertical="center"/>
    </xf>
    <xf numFmtId="178" fontId="6" fillId="0" borderId="2" xfId="32" applyNumberFormat="true" applyFont="true" applyFill="true" applyBorder="true" applyAlignment="true">
      <alignment horizontal="right" vertical="center"/>
    </xf>
    <xf numFmtId="179" fontId="6" fillId="0" borderId="2" xfId="32" applyNumberFormat="true" applyFont="true" applyFill="true" applyBorder="true" applyAlignment="true">
      <alignment horizontal="center" vertical="center"/>
    </xf>
    <xf numFmtId="179" fontId="3" fillId="0" borderId="13" xfId="17" applyNumberFormat="true" applyFont="true" applyFill="true" applyBorder="true" applyAlignment="true">
      <alignment horizontal="center" vertical="center"/>
    </xf>
    <xf numFmtId="179" fontId="3" fillId="0" borderId="14" xfId="32" applyNumberFormat="true" applyFont="true" applyFill="true" applyBorder="true" applyAlignment="true">
      <alignment horizontal="right" vertical="center"/>
    </xf>
    <xf numFmtId="179" fontId="3" fillId="0" borderId="0" xfId="17" applyNumberFormat="true" applyFont="true" applyFill="true" applyBorder="true" applyAlignment="true">
      <alignment horizontal="right" vertical="center"/>
    </xf>
    <xf numFmtId="179" fontId="3" fillId="0" borderId="3" xfId="32" applyNumberFormat="true" applyFont="true" applyFill="true" applyBorder="true" applyAlignment="true">
      <alignment horizontal="right" vertical="center"/>
    </xf>
    <xf numFmtId="179" fontId="3" fillId="0" borderId="15" xfId="17" applyNumberFormat="true" applyFont="true" applyFill="true" applyBorder="true" applyAlignment="true">
      <alignment horizontal="right" vertical="center"/>
    </xf>
    <xf numFmtId="49" fontId="3" fillId="0" borderId="9" xfId="17" applyNumberFormat="true" applyFont="true" applyFill="true" applyBorder="true" applyAlignment="true">
      <alignment horizontal="center" vertical="center"/>
    </xf>
    <xf numFmtId="179" fontId="3" fillId="0" borderId="3" xfId="17" applyNumberFormat="true" applyFont="true" applyFill="true" applyBorder="true" applyAlignment="true">
      <alignment horizontal="right" vertical="center"/>
    </xf>
    <xf numFmtId="179" fontId="3" fillId="0" borderId="8" xfId="17" applyNumberFormat="true" applyFont="true" applyFill="true" applyBorder="true" applyAlignment="true">
      <alignment horizontal="right" vertical="center"/>
    </xf>
    <xf numFmtId="0" fontId="3" fillId="0" borderId="12" xfId="17" applyFont="true" applyFill="true" applyBorder="true" applyAlignment="true">
      <alignment horizontal="right" vertical="center"/>
    </xf>
    <xf numFmtId="0" fontId="9" fillId="0" borderId="0" xfId="17" applyFont="true" applyFill="true" applyAlignment="true">
      <alignment horizontal="center" vertical="center"/>
    </xf>
    <xf numFmtId="0" fontId="7" fillId="0" borderId="16" xfId="17" applyFont="true" applyFill="true" applyBorder="true" applyAlignment="true">
      <alignment vertical="center"/>
    </xf>
    <xf numFmtId="0" fontId="7" fillId="0" borderId="1" xfId="17" applyFont="true" applyFill="true" applyBorder="true" applyAlignment="true">
      <alignment vertical="center"/>
    </xf>
    <xf numFmtId="0" fontId="1" fillId="0" borderId="16" xfId="17" applyFont="true" applyFill="true" applyBorder="true"/>
    <xf numFmtId="49" fontId="7" fillId="0" borderId="10" xfId="17" applyNumberFormat="true" applyFont="true" applyFill="true" applyBorder="true" applyAlignment="true">
      <alignment horizontal="center" vertical="center"/>
    </xf>
    <xf numFmtId="49" fontId="7" fillId="0" borderId="17" xfId="17" applyNumberFormat="true" applyFont="true" applyFill="true" applyBorder="true" applyAlignment="true">
      <alignment horizontal="center" vertical="center"/>
    </xf>
    <xf numFmtId="49" fontId="7" fillId="0" borderId="10" xfId="17" applyNumberFormat="true" applyFont="true" applyFill="true" applyBorder="true" applyAlignment="true">
      <alignment vertical="center"/>
    </xf>
    <xf numFmtId="176" fontId="4" fillId="0" borderId="10" xfId="17" applyNumberFormat="true" applyFont="true" applyFill="true" applyBorder="true" applyAlignment="true">
      <alignment horizontal="right" vertical="center"/>
    </xf>
    <xf numFmtId="179" fontId="4" fillId="0" borderId="10" xfId="17" applyNumberFormat="true" applyFont="true" applyFill="true" applyBorder="true" applyAlignment="true">
      <alignment horizontal="right" vertical="center"/>
    </xf>
    <xf numFmtId="176" fontId="4" fillId="0" borderId="9" xfId="17" applyNumberFormat="true" applyFont="true" applyFill="true" applyBorder="true" applyAlignment="true">
      <alignment horizontal="right" vertical="center"/>
    </xf>
    <xf numFmtId="179" fontId="3" fillId="0" borderId="10" xfId="17" applyNumberFormat="true" applyFont="true" applyFill="true" applyBorder="true" applyAlignment="true">
      <alignment horizontal="right" vertical="center"/>
    </xf>
    <xf numFmtId="179" fontId="4" fillId="0" borderId="10" xfId="17" applyNumberFormat="true" applyFont="true" applyFill="true" applyBorder="true" applyAlignment="true">
      <alignment horizontal="right" vertical="center"/>
    </xf>
    <xf numFmtId="49" fontId="7" fillId="0" borderId="12" xfId="17" applyNumberFormat="true" applyFont="true" applyFill="true" applyBorder="true" applyAlignment="true">
      <alignment horizontal="center" vertical="center"/>
    </xf>
    <xf numFmtId="0" fontId="9" fillId="0" borderId="0" xfId="17" applyFont="true" applyFill="true" applyAlignment="true">
      <alignment horizontal="left" vertical="center"/>
    </xf>
    <xf numFmtId="0" fontId="7" fillId="0" borderId="16" xfId="17" applyFont="true" applyFill="true" applyBorder="true" applyAlignment="true">
      <alignment horizontal="left" vertical="center"/>
    </xf>
    <xf numFmtId="0" fontId="3" fillId="0" borderId="16" xfId="17" applyFont="true" applyFill="true" applyBorder="true" applyAlignment="true">
      <alignment horizontal="right" vertical="center"/>
    </xf>
    <xf numFmtId="49" fontId="7" fillId="0" borderId="18" xfId="17" applyNumberFormat="true" applyFont="true" applyFill="true" applyBorder="true" applyAlignment="true">
      <alignment vertical="center"/>
    </xf>
    <xf numFmtId="176" fontId="4" fillId="0" borderId="10" xfId="17" applyNumberFormat="true" applyFont="true" applyFill="true" applyBorder="true" applyAlignment="true">
      <alignment horizontal="right" vertical="center"/>
    </xf>
    <xf numFmtId="49" fontId="7" fillId="0" borderId="12" xfId="17" applyNumberFormat="true" applyFont="true" applyFill="true" applyBorder="true" applyAlignment="true">
      <alignment horizontal="left" vertical="center"/>
    </xf>
    <xf numFmtId="49" fontId="7" fillId="0" borderId="12" xfId="17" applyNumberFormat="true" applyFont="true" applyFill="true" applyBorder="true" applyAlignment="true">
      <alignment horizontal="right" vertical="center"/>
    </xf>
    <xf numFmtId="10" fontId="0" fillId="0" borderId="0" xfId="11" applyNumberFormat="true" applyFont="true" applyFill="true" applyAlignment="true"/>
    <xf numFmtId="0" fontId="10" fillId="0" borderId="0" xfId="17" applyFont="true" applyFill="true" applyAlignment="true">
      <alignment horizontal="center" vertical="center"/>
    </xf>
    <xf numFmtId="0" fontId="7" fillId="0" borderId="0" xfId="17" applyFont="true" applyFill="true" applyAlignment="true">
      <alignment vertical="center"/>
    </xf>
    <xf numFmtId="0" fontId="4" fillId="0" borderId="0" xfId="17" applyFont="true" applyFill="true" applyAlignment="true">
      <alignment vertical="center"/>
    </xf>
    <xf numFmtId="10" fontId="4" fillId="0" borderId="0" xfId="11" applyNumberFormat="true" applyFont="true" applyFill="true" applyAlignment="true">
      <alignment vertical="center"/>
    </xf>
    <xf numFmtId="0" fontId="4" fillId="0" borderId="1" xfId="17" applyFont="true" applyFill="true" applyBorder="true" applyAlignment="true">
      <alignment vertical="center"/>
    </xf>
    <xf numFmtId="0" fontId="7" fillId="0" borderId="19" xfId="17" applyFont="true" applyFill="true" applyBorder="true" applyAlignment="true">
      <alignment horizontal="center" vertical="center" wrapText="true"/>
    </xf>
    <xf numFmtId="0" fontId="7" fillId="0" borderId="10" xfId="17" applyFont="true" applyFill="true" applyBorder="true" applyAlignment="true">
      <alignment horizontal="center" vertical="center" wrapText="true"/>
    </xf>
    <xf numFmtId="0" fontId="7" fillId="0" borderId="20" xfId="17" applyFont="true" applyFill="true" applyBorder="true" applyAlignment="true">
      <alignment horizontal="center" vertical="center" wrapText="true"/>
    </xf>
    <xf numFmtId="0" fontId="7" fillId="0" borderId="2" xfId="17" applyFont="true" applyFill="true" applyBorder="true" applyAlignment="true">
      <alignment horizontal="center" vertical="center" wrapText="true"/>
    </xf>
    <xf numFmtId="0" fontId="4" fillId="0" borderId="19" xfId="17" applyFont="true" applyFill="true" applyBorder="true" applyAlignment="true">
      <alignment vertical="center"/>
    </xf>
    <xf numFmtId="0" fontId="7" fillId="0" borderId="21" xfId="17" applyFont="true" applyFill="true" applyBorder="true" applyAlignment="true">
      <alignment vertical="center"/>
    </xf>
    <xf numFmtId="0" fontId="7" fillId="0" borderId="5" xfId="17" applyFont="true" applyFill="true" applyBorder="true" applyAlignment="true">
      <alignment vertical="center"/>
    </xf>
    <xf numFmtId="0" fontId="7" fillId="0" borderId="2" xfId="17" applyFont="true" applyFill="true" applyBorder="true" applyAlignment="true">
      <alignment vertical="center"/>
    </xf>
    <xf numFmtId="0" fontId="1" fillId="0" borderId="21" xfId="17" applyFont="true" applyFill="true" applyBorder="true"/>
    <xf numFmtId="0" fontId="7" fillId="0" borderId="2" xfId="17" applyFont="true" applyFill="true" applyBorder="true" applyAlignment="true">
      <alignment vertical="center" wrapText="true"/>
    </xf>
    <xf numFmtId="0" fontId="11" fillId="0" borderId="0" xfId="17" applyFont="true" applyFill="true" applyAlignment="true">
      <alignment vertical="center"/>
    </xf>
    <xf numFmtId="0" fontId="11" fillId="0" borderId="22" xfId="17" applyFont="true" applyFill="true" applyBorder="true" applyAlignment="true">
      <alignment vertical="center"/>
    </xf>
    <xf numFmtId="180" fontId="4" fillId="0" borderId="0" xfId="17" applyNumberFormat="true" applyFont="true" applyFill="true" applyAlignment="true">
      <alignment vertical="center"/>
    </xf>
    <xf numFmtId="10" fontId="1" fillId="0" borderId="0" xfId="17" applyNumberFormat="true" applyFont="true" applyFill="true"/>
    <xf numFmtId="10" fontId="1" fillId="0" borderId="0" xfId="11" applyNumberFormat="true" applyFont="true" applyFill="true" applyBorder="true" applyAlignment="true" applyProtection="true"/>
    <xf numFmtId="0" fontId="12" fillId="0" borderId="0" xfId="17" applyFont="true" applyFill="true" applyAlignment="true">
      <alignment horizontal="center" vertical="center"/>
    </xf>
    <xf numFmtId="0" fontId="13" fillId="0" borderId="0" xfId="17" applyFont="true" applyFill="true" applyAlignment="true">
      <alignment horizontal="center" vertical="center"/>
    </xf>
    <xf numFmtId="0" fontId="1" fillId="0" borderId="0" xfId="17" applyFont="true" applyFill="true"/>
    <xf numFmtId="0" fontId="7" fillId="0" borderId="0" xfId="17" applyFont="true" applyFill="true" applyAlignment="true">
      <alignment horizontal="right" vertical="center"/>
    </xf>
    <xf numFmtId="0" fontId="7" fillId="0" borderId="16" xfId="17" applyFont="true" applyFill="true" applyBorder="true" applyAlignment="true">
      <alignment horizontal="right" vertical="center"/>
    </xf>
    <xf numFmtId="10" fontId="4" fillId="0" borderId="0" xfId="17" applyNumberFormat="true" applyFont="true" applyFill="true" applyAlignment="true">
      <alignment vertical="center"/>
    </xf>
    <xf numFmtId="180" fontId="1" fillId="0" borderId="0" xfId="17" applyNumberFormat="true" applyFont="true" applyFill="true"/>
    <xf numFmtId="0" fontId="2" fillId="0" borderId="0" xfId="17" applyFont="true" applyFill="true" applyAlignment="true">
      <alignment horizontal="center" vertical="center"/>
    </xf>
    <xf numFmtId="0" fontId="1" fillId="0" borderId="1" xfId="17" applyFont="true" applyFill="true" applyBorder="true"/>
    <xf numFmtId="179" fontId="7" fillId="0" borderId="20" xfId="17" applyNumberFormat="true" applyFont="true" applyFill="true" applyBorder="true" applyAlignment="true">
      <alignment horizontal="right" vertical="center"/>
    </xf>
    <xf numFmtId="0" fontId="7" fillId="0" borderId="1" xfId="17" applyFont="true" applyFill="true" applyBorder="true" applyAlignment="true">
      <alignment horizontal="right" vertical="center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Normal" xfId="17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Normal 2" xfId="32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showGridLines="0" tabSelected="1" zoomScale="80" zoomScaleNormal="80" topLeftCell="B1" workbookViewId="0">
      <pane xSplit="1" topLeftCell="C1" activePane="topRight" state="frozen"/>
      <selection/>
      <selection pane="topRight" activeCell="H3" sqref="H3"/>
    </sheetView>
  </sheetViews>
  <sheetFormatPr defaultColWidth="8" defaultRowHeight="15"/>
  <cols>
    <col min="1" max="1" width="8" style="1" hidden="true"/>
    <col min="2" max="2" width="33.375" style="1" customWidth="true"/>
    <col min="3" max="3" width="22.75" style="1"/>
    <col min="4" max="4" width="20.625" style="1"/>
    <col min="5" max="5" width="22.75" style="1"/>
    <col min="6" max="6" width="25" style="1" customWidth="true"/>
    <col min="7" max="7" width="25.625" style="1" customWidth="true"/>
    <col min="8" max="8" width="27" style="1" customWidth="true"/>
    <col min="9" max="9" width="21.5" style="1" hidden="true" customWidth="true"/>
    <col min="10" max="10" width="17.25" style="1" hidden="true" customWidth="true"/>
    <col min="11" max="12" width="21.5" style="1" hidden="true" customWidth="true"/>
    <col min="13" max="13" width="17.25" style="1" hidden="true" customWidth="true"/>
    <col min="14" max="14" width="21.5" style="1" hidden="true" customWidth="true"/>
    <col min="15" max="16384" width="8" style="2"/>
  </cols>
  <sheetData>
    <row r="1" ht="26.25" customHeight="true" spans="1:14">
      <c r="A1" s="90" t="s">
        <v>0</v>
      </c>
      <c r="B1" s="90"/>
      <c r="C1" s="90"/>
      <c r="D1" s="90"/>
      <c r="E1" s="110" t="s">
        <v>1</v>
      </c>
      <c r="F1" s="111" t="s">
        <v>1</v>
      </c>
      <c r="G1" s="90"/>
      <c r="H1" s="90"/>
      <c r="I1" s="117" t="s">
        <v>1</v>
      </c>
      <c r="J1" s="117"/>
      <c r="K1" s="117"/>
      <c r="L1" s="117"/>
      <c r="M1" s="117"/>
      <c r="N1" s="117"/>
    </row>
    <row r="2" ht="8.25" customHeight="true" spans="1:14">
      <c r="A2" s="91"/>
      <c r="B2" s="91"/>
      <c r="C2" s="92"/>
      <c r="D2" s="93"/>
      <c r="E2" s="91"/>
      <c r="F2" s="112"/>
      <c r="G2" s="112"/>
      <c r="H2" s="113"/>
      <c r="I2" s="92"/>
      <c r="J2" s="92"/>
      <c r="K2" s="112"/>
      <c r="L2" s="92"/>
      <c r="M2" s="92"/>
      <c r="N2" s="113"/>
    </row>
    <row r="3" ht="13.5" customHeight="true" spans="1:14">
      <c r="A3" s="91"/>
      <c r="B3" s="70" t="s">
        <v>2</v>
      </c>
      <c r="C3" s="94"/>
      <c r="D3" s="94"/>
      <c r="E3" s="71"/>
      <c r="F3" s="72"/>
      <c r="G3" s="114"/>
      <c r="H3" s="83"/>
      <c r="I3" s="94"/>
      <c r="J3" s="118"/>
      <c r="K3" s="118"/>
      <c r="L3" s="94"/>
      <c r="M3" s="120"/>
      <c r="N3" s="71"/>
    </row>
    <row r="4" ht="24.75" customHeight="true" spans="1:14">
      <c r="A4" s="95"/>
      <c r="B4" s="96" t="s">
        <v>3</v>
      </c>
      <c r="C4" s="97" t="s">
        <v>4</v>
      </c>
      <c r="D4" s="98"/>
      <c r="E4" s="98"/>
      <c r="F4" s="96" t="s">
        <v>5</v>
      </c>
      <c r="G4" s="96"/>
      <c r="H4" s="96"/>
      <c r="I4" s="97" t="s">
        <v>6</v>
      </c>
      <c r="J4" s="98"/>
      <c r="K4" s="98"/>
      <c r="L4" s="98" t="s">
        <v>7</v>
      </c>
      <c r="M4" s="98" t="s">
        <v>7</v>
      </c>
      <c r="N4" s="98" t="s">
        <v>8</v>
      </c>
    </row>
    <row r="5" ht="24.75" customHeight="true" spans="1:14">
      <c r="A5" s="99"/>
      <c r="B5" s="96"/>
      <c r="C5" s="97" t="s">
        <v>9</v>
      </c>
      <c r="D5" s="98" t="s">
        <v>10</v>
      </c>
      <c r="E5" s="98" t="s">
        <v>11</v>
      </c>
      <c r="F5" s="96" t="s">
        <v>9</v>
      </c>
      <c r="G5" s="96" t="s">
        <v>10</v>
      </c>
      <c r="H5" s="96" t="s">
        <v>11</v>
      </c>
      <c r="I5" s="97" t="s">
        <v>9</v>
      </c>
      <c r="J5" s="98" t="s">
        <v>10</v>
      </c>
      <c r="K5" s="98" t="s">
        <v>11</v>
      </c>
      <c r="L5" s="98" t="s">
        <v>9</v>
      </c>
      <c r="M5" s="98" t="s">
        <v>10</v>
      </c>
      <c r="N5" s="98" t="s">
        <v>11</v>
      </c>
    </row>
    <row r="6" ht="26.25" customHeight="true" spans="1:14">
      <c r="A6" s="100"/>
      <c r="B6" s="101" t="s">
        <v>12</v>
      </c>
      <c r="C6" s="44">
        <f>F6+I6+L6</f>
        <v>309604250.73</v>
      </c>
      <c r="D6" s="44">
        <f>G6+J6+M6</f>
        <v>2000000</v>
      </c>
      <c r="E6" s="44">
        <f>H6</f>
        <v>311604250.73</v>
      </c>
      <c r="F6" s="44">
        <f>机关事业单位基本养老保险基金收!B16</f>
        <v>309604250.73</v>
      </c>
      <c r="G6" s="44">
        <f>机关事业单位基本养老保险基金收!C16</f>
        <v>2000000</v>
      </c>
      <c r="H6" s="44">
        <f>机关事业单位基本养老保险基金收!D16</f>
        <v>311604250.73</v>
      </c>
      <c r="I6" s="119">
        <v>0</v>
      </c>
      <c r="J6" s="44">
        <v>0</v>
      </c>
      <c r="K6" s="44">
        <v>0</v>
      </c>
      <c r="L6" s="44">
        <v>0</v>
      </c>
      <c r="M6" s="44">
        <v>0</v>
      </c>
      <c r="N6" s="44">
        <v>0</v>
      </c>
    </row>
    <row r="7" ht="26.25" customHeight="true" spans="1:14">
      <c r="A7" s="100"/>
      <c r="B7" s="102" t="s">
        <v>13</v>
      </c>
      <c r="C7" s="44">
        <f>F7+I7+L7</f>
        <v>307455409.73</v>
      </c>
      <c r="D7" s="44">
        <f>G7+J7+M7</f>
        <v>0</v>
      </c>
      <c r="E7" s="44">
        <f>H7</f>
        <v>307455409.73</v>
      </c>
      <c r="F7" s="44">
        <f>机关事业单位基本养老保险基金收!B4</f>
        <v>307455409.73</v>
      </c>
      <c r="G7" s="44">
        <f>机关事业单位基本养老保险基金收!C5</f>
        <v>0</v>
      </c>
      <c r="H7" s="44">
        <f>机关事业单位基本养老保险基金收!D4</f>
        <v>307455409.73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</row>
    <row r="8" ht="26.25" customHeight="true" spans="1:14">
      <c r="A8" s="100"/>
      <c r="B8" s="102" t="s">
        <v>14</v>
      </c>
      <c r="C8" s="44">
        <f>F8+I8+L8</f>
        <v>0</v>
      </c>
      <c r="D8" s="44">
        <f>G8+J8+M8</f>
        <v>0</v>
      </c>
      <c r="E8" s="44">
        <f>H8</f>
        <v>0</v>
      </c>
      <c r="F8" s="44">
        <f>机关事业单位基本养老保险基金收!B7</f>
        <v>0</v>
      </c>
      <c r="G8" s="44">
        <f>机关事业单位基本养老保险基金收!C7</f>
        <v>0</v>
      </c>
      <c r="H8" s="44">
        <f>机关事业单位基本养老保险基金收!D7</f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</row>
    <row r="9" ht="26.25" customHeight="true" spans="1:14">
      <c r="A9" s="103"/>
      <c r="B9" s="102" t="s">
        <v>15</v>
      </c>
      <c r="C9" s="44">
        <f>F9+I9+L9</f>
        <v>333841</v>
      </c>
      <c r="D9" s="44">
        <f>G9+J9+M9</f>
        <v>0</v>
      </c>
      <c r="E9" s="44">
        <f>H9</f>
        <v>333841</v>
      </c>
      <c r="F9" s="44">
        <f>机关事业单位基本养老保险基金收!B9</f>
        <v>333841</v>
      </c>
      <c r="G9" s="44">
        <f>机关事业单位基本养老保险基金收!C9</f>
        <v>0</v>
      </c>
      <c r="H9" s="44">
        <f>机关事业单位基本养老保险基金收!D9</f>
        <v>333841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</row>
    <row r="10" ht="26.25" customHeight="true" spans="1:14">
      <c r="A10" s="103"/>
      <c r="B10" s="102" t="s">
        <v>16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ht="26.25" customHeight="true" spans="1:14">
      <c r="A11" s="100"/>
      <c r="B11" s="102" t="s">
        <v>17</v>
      </c>
      <c r="C11" s="44">
        <f>F11+I11</f>
        <v>1800000</v>
      </c>
      <c r="D11" s="44">
        <f>G11+J11</f>
        <v>2000000</v>
      </c>
      <c r="E11" s="44">
        <f>H11+K11</f>
        <v>3800000</v>
      </c>
      <c r="F11" s="44">
        <f>机关事业单位基本养老保险基金收!B10</f>
        <v>1800000</v>
      </c>
      <c r="G11" s="44">
        <f>机关事业单位基本养老保险基金收!C10</f>
        <v>2000000</v>
      </c>
      <c r="H11" s="44">
        <f>机关事业单位基本养老保险基金收!D10</f>
        <v>3800000</v>
      </c>
      <c r="I11" s="44">
        <v>0</v>
      </c>
      <c r="J11" s="44">
        <v>0</v>
      </c>
      <c r="K11" s="44">
        <v>0</v>
      </c>
      <c r="L11" s="44"/>
      <c r="M11" s="44"/>
      <c r="N11" s="44"/>
    </row>
    <row r="12" ht="26.25" customHeight="true" spans="1:14">
      <c r="A12" s="103"/>
      <c r="B12" s="102" t="s">
        <v>18</v>
      </c>
      <c r="C12" s="44">
        <f>F12</f>
        <v>15000</v>
      </c>
      <c r="D12" s="44">
        <f>G12+J12+M12</f>
        <v>0</v>
      </c>
      <c r="E12" s="44">
        <f>H12+K12+N12</f>
        <v>15000</v>
      </c>
      <c r="F12" s="44">
        <f>机关事业单位基本养老保险基金收!B11</f>
        <v>15000</v>
      </c>
      <c r="G12" s="44">
        <f>机关事业单位基本养老保险基金收!C11</f>
        <v>0</v>
      </c>
      <c r="H12" s="44">
        <f>机关事业单位基本养老保险基金收!D11</f>
        <v>15000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</row>
    <row r="13" ht="26.25" customHeight="true" spans="1:14">
      <c r="A13" s="103"/>
      <c r="B13" s="104" t="s">
        <v>19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</row>
    <row r="14" ht="26.25" customHeight="true" spans="1:14">
      <c r="A14" s="103"/>
      <c r="B14" s="104" t="s">
        <v>20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</row>
    <row r="15" ht="26.25" customHeight="true" spans="1:14">
      <c r="A15" s="100"/>
      <c r="B15" s="102" t="s">
        <v>21</v>
      </c>
      <c r="C15" s="44">
        <f>F15</f>
        <v>294789297.79</v>
      </c>
      <c r="D15" s="44">
        <f>G15+J15+M15</f>
        <v>-6595950.49</v>
      </c>
      <c r="E15" s="44">
        <f>H15+K15+N15</f>
        <v>288193347.3</v>
      </c>
      <c r="F15" s="44">
        <f>机关事业单位基本养老保险基金收!F16</f>
        <v>294789297.79</v>
      </c>
      <c r="G15" s="44">
        <f>机关事业单位基本养老保险基金收!G16</f>
        <v>-6595950.49</v>
      </c>
      <c r="H15" s="44">
        <f>机关事业单位基本养老保险基金收!H16</f>
        <v>288193347.3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</row>
    <row r="16" ht="26.25" customHeight="true" spans="1:14">
      <c r="A16" s="100"/>
      <c r="B16" s="102" t="s">
        <v>22</v>
      </c>
      <c r="C16" s="44">
        <f>F16</f>
        <v>286336337.26</v>
      </c>
      <c r="D16" s="44">
        <f>G16+J16+M16</f>
        <v>-7832174.26</v>
      </c>
      <c r="E16" s="44">
        <f>H16+K16+N16</f>
        <v>278504163</v>
      </c>
      <c r="F16" s="44">
        <f>机关事业单位基本养老保险基金收!F4</f>
        <v>286336337.26</v>
      </c>
      <c r="G16" s="44">
        <f>机关事业单位基本养老保险基金收!G4</f>
        <v>-7832174.26</v>
      </c>
      <c r="H16" s="44">
        <f>机关事业单位基本养老保险基金收!H4</f>
        <v>278504163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</row>
    <row r="17" ht="26.25" customHeight="true" spans="1:14">
      <c r="A17" s="100"/>
      <c r="B17" s="102" t="s">
        <v>23</v>
      </c>
      <c r="C17" s="44">
        <f>F17+I17</f>
        <v>1800000</v>
      </c>
      <c r="D17" s="44">
        <f>G17+J17</f>
        <v>-500000</v>
      </c>
      <c r="E17" s="44">
        <f>H17+K17</f>
        <v>1300000</v>
      </c>
      <c r="F17" s="44">
        <f>机关事业单位基本养老保险基金收!F7</f>
        <v>1800000</v>
      </c>
      <c r="G17" s="44">
        <f>机关事业单位基本养老保险基金收!G7</f>
        <v>-500000</v>
      </c>
      <c r="H17" s="44">
        <f>机关事业单位基本养老保险基金收!H7</f>
        <v>1300000</v>
      </c>
      <c r="I17" s="44">
        <v>0</v>
      </c>
      <c r="J17" s="44">
        <v>0</v>
      </c>
      <c r="K17" s="44">
        <v>0</v>
      </c>
      <c r="L17" s="44"/>
      <c r="M17" s="44"/>
      <c r="N17" s="44"/>
    </row>
    <row r="18" ht="26.25" customHeight="true" spans="1:14">
      <c r="A18" s="103"/>
      <c r="B18" s="102" t="s">
        <v>24</v>
      </c>
      <c r="C18" s="44">
        <f>F18+I18+L18</f>
        <v>0</v>
      </c>
      <c r="D18" s="44">
        <f>G18+J18+M18</f>
        <v>0</v>
      </c>
      <c r="E18" s="44">
        <f>H18+K18+N18</f>
        <v>0</v>
      </c>
      <c r="F18" s="44">
        <f>机关事业单位基本养老保险基金收!F8</f>
        <v>0</v>
      </c>
      <c r="G18" s="44">
        <f>机关事业单位基本养老保险基金收!G8</f>
        <v>0</v>
      </c>
      <c r="H18" s="44">
        <f>机关事业单位基本养老保险基金收!H8</f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</row>
    <row r="19" ht="26.25" customHeight="true" spans="1:14">
      <c r="A19" s="103"/>
      <c r="B19" s="104" t="s">
        <v>25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ht="26.25" customHeight="true" spans="1:14">
      <c r="A20" s="103"/>
      <c r="B20" s="104" t="s">
        <v>26</v>
      </c>
      <c r="C20" s="44" t="s">
        <v>27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</row>
    <row r="21" ht="26.25" customHeight="true" spans="1:14">
      <c r="A21" s="100"/>
      <c r="B21" s="102" t="s">
        <v>28</v>
      </c>
      <c r="C21" s="44">
        <f>F21+I21+L21</f>
        <v>14814952.9400001</v>
      </c>
      <c r="D21" s="44">
        <f>G21+J21+M21</f>
        <v>8595950.49</v>
      </c>
      <c r="E21" s="44">
        <f>H21+K21+N21</f>
        <v>23410903.4300001</v>
      </c>
      <c r="F21" s="44">
        <f>机关事业单位基本养老保险基金收!F17</f>
        <v>14814952.9400001</v>
      </c>
      <c r="G21" s="44">
        <f>机关事业单位基本养老保险基金收!G17</f>
        <v>8595950.49</v>
      </c>
      <c r="H21" s="44">
        <f>机关事业单位基本养老保险基金收!H17</f>
        <v>23410903.4300001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</row>
    <row r="22" ht="26.25" customHeight="true" spans="1:14">
      <c r="A22" s="100"/>
      <c r="B22" s="102" t="s">
        <v>29</v>
      </c>
      <c r="C22" s="44">
        <f>F22+I22+L22</f>
        <v>37290970.1000001</v>
      </c>
      <c r="D22" s="44">
        <f>G22+J22+M22</f>
        <v>11931037.92</v>
      </c>
      <c r="E22" s="44">
        <f>H22+K22+N22</f>
        <v>49222008.0200001</v>
      </c>
      <c r="F22" s="44">
        <f>机关事业单位基本养老保险基金收!F18</f>
        <v>37290970.1000001</v>
      </c>
      <c r="G22" s="44">
        <f>机关事业单位基本养老保险基金收!G18</f>
        <v>11931037.92</v>
      </c>
      <c r="H22" s="44">
        <f>机关事业单位基本养老保险基金收!H18</f>
        <v>49222008.0200001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</row>
    <row r="23" ht="21" customHeight="true" spans="1:14">
      <c r="A23" s="105"/>
      <c r="B23" s="106"/>
      <c r="C23" s="107"/>
      <c r="D23" s="107"/>
      <c r="E23" s="107"/>
      <c r="F23" s="107"/>
      <c r="G23" s="115"/>
      <c r="H23" s="107"/>
      <c r="I23" s="107"/>
      <c r="J23" s="107"/>
      <c r="K23" s="107"/>
      <c r="L23" s="107"/>
      <c r="M23" s="107"/>
      <c r="N23" s="107"/>
    </row>
    <row r="24" spans="4:14">
      <c r="D24" s="108"/>
      <c r="E24" s="108"/>
      <c r="F24" s="116"/>
      <c r="G24" s="116"/>
      <c r="H24" s="116"/>
      <c r="I24" s="116"/>
      <c r="J24" s="116"/>
      <c r="K24" s="116"/>
      <c r="L24" s="116"/>
      <c r="M24" s="116"/>
      <c r="N24" s="116"/>
    </row>
    <row r="25" spans="4:4">
      <c r="D25" s="108"/>
    </row>
    <row r="26" spans="4:4">
      <c r="D26" s="108"/>
    </row>
    <row r="27" spans="4:5">
      <c r="D27" s="109"/>
      <c r="E27" s="109"/>
    </row>
  </sheetData>
  <mergeCells count="6">
    <mergeCell ref="I1:N1"/>
    <mergeCell ref="C4:E4"/>
    <mergeCell ref="F4:H4"/>
    <mergeCell ref="I4:K4"/>
    <mergeCell ref="L4:N4"/>
    <mergeCell ref="B4:B5"/>
  </mergeCells>
  <printOptions horizontalCentered="true"/>
  <pageMargins left="0.393700787401575" right="0.393700787401575" top="1.18110236220472" bottom="1.18110236220472" header="0.511811023622047" footer="0.511811023622047"/>
  <pageSetup paperSize="9" scale="75" pageOrder="overThenDown" orientation="landscape" errors="blank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J20"/>
  <sheetViews>
    <sheetView showGridLines="0" showZeros="0" workbookViewId="0">
      <pane topLeftCell="A1" activePane="bottomRight" state="frozen"/>
      <selection activeCell="D5" sqref="D5"/>
    </sheetView>
  </sheetViews>
  <sheetFormatPr defaultColWidth="8" defaultRowHeight="15"/>
  <cols>
    <col min="1" max="1" width="23.75" style="1" customWidth="true"/>
    <col min="2" max="2" width="20.5" style="1" customWidth="true"/>
    <col min="3" max="3" width="16.75" style="1" customWidth="true"/>
    <col min="4" max="4" width="27.875" style="1" customWidth="true"/>
    <col min="5" max="5" width="19.25" style="1" customWidth="true"/>
    <col min="6" max="6" width="18.25" style="1" customWidth="true"/>
    <col min="7" max="7" width="16.875" style="1" customWidth="true"/>
    <col min="8" max="8" width="21.25" style="1" customWidth="true"/>
    <col min="9" max="9" width="8" style="2"/>
    <col min="10" max="10" width="9.5" style="2" customWidth="true"/>
    <col min="11" max="16384" width="8" style="2"/>
  </cols>
  <sheetData>
    <row r="1" ht="30.75" customHeight="true" spans="1:8">
      <c r="A1" s="69" t="s">
        <v>30</v>
      </c>
      <c r="B1" s="69"/>
      <c r="C1" s="69"/>
      <c r="D1" s="69"/>
      <c r="E1" s="82"/>
      <c r="F1" s="69"/>
      <c r="G1" s="69"/>
      <c r="H1" s="69"/>
    </row>
    <row r="2" ht="15.75" customHeight="true" spans="1:8">
      <c r="A2" s="70" t="s">
        <v>2</v>
      </c>
      <c r="B2" s="71"/>
      <c r="C2" s="70"/>
      <c r="D2" s="72"/>
      <c r="E2" s="83"/>
      <c r="F2" s="70"/>
      <c r="G2" s="70"/>
      <c r="H2" s="84" t="s">
        <v>31</v>
      </c>
    </row>
    <row r="3" ht="27" customHeight="true" spans="1:8">
      <c r="A3" s="73" t="s">
        <v>32</v>
      </c>
      <c r="B3" s="74" t="s">
        <v>9</v>
      </c>
      <c r="C3" s="73" t="s">
        <v>10</v>
      </c>
      <c r="D3" s="73" t="s">
        <v>11</v>
      </c>
      <c r="E3" s="73" t="s">
        <v>33</v>
      </c>
      <c r="F3" s="73" t="s">
        <v>9</v>
      </c>
      <c r="G3" s="73" t="s">
        <v>10</v>
      </c>
      <c r="H3" s="73" t="s">
        <v>11</v>
      </c>
    </row>
    <row r="4" ht="29.25" customHeight="true" spans="1:8">
      <c r="A4" s="75" t="s">
        <v>34</v>
      </c>
      <c r="B4" s="76">
        <v>307455409.73</v>
      </c>
      <c r="C4" s="77"/>
      <c r="D4" s="78">
        <f t="shared" ref="D4:D16" si="0">B4+C4</f>
        <v>307455409.73</v>
      </c>
      <c r="E4" s="85" t="s">
        <v>35</v>
      </c>
      <c r="F4" s="76">
        <v>286336337.26</v>
      </c>
      <c r="G4" s="80">
        <v>-7832174.26</v>
      </c>
      <c r="H4" s="76">
        <f t="shared" ref="H4:H8" si="1">F4+G4</f>
        <v>278504163</v>
      </c>
    </row>
    <row r="5" ht="29.25" customHeight="true" spans="1:8">
      <c r="A5" s="75" t="s">
        <v>36</v>
      </c>
      <c r="B5" s="76">
        <v>262108081.73</v>
      </c>
      <c r="C5" s="77"/>
      <c r="D5" s="78">
        <f t="shared" si="0"/>
        <v>262108081.73</v>
      </c>
      <c r="E5" s="75" t="s">
        <v>37</v>
      </c>
      <c r="F5" s="76">
        <f>F4-F6</f>
        <v>276336337.26</v>
      </c>
      <c r="G5" s="80">
        <v>-7832174.26</v>
      </c>
      <c r="H5" s="76">
        <f t="shared" si="1"/>
        <v>268504163</v>
      </c>
    </row>
    <row r="6" ht="29.25" customHeight="true" spans="1:8">
      <c r="A6" s="75" t="s">
        <v>38</v>
      </c>
      <c r="B6" s="76">
        <f>B4-B5</f>
        <v>45347328</v>
      </c>
      <c r="C6" s="79"/>
      <c r="D6" s="76">
        <f>D4-D5</f>
        <v>45347328</v>
      </c>
      <c r="E6" s="75" t="s">
        <v>39</v>
      </c>
      <c r="F6" s="76">
        <v>10000000</v>
      </c>
      <c r="G6" s="80"/>
      <c r="H6" s="76">
        <v>10000000</v>
      </c>
    </row>
    <row r="7" ht="29.25" customHeight="true" spans="1:8">
      <c r="A7" s="75" t="s">
        <v>40</v>
      </c>
      <c r="B7" s="76"/>
      <c r="C7" s="77">
        <v>0</v>
      </c>
      <c r="D7" s="78">
        <f t="shared" si="0"/>
        <v>0</v>
      </c>
      <c r="E7" s="85" t="s">
        <v>41</v>
      </c>
      <c r="F7" s="76">
        <v>1800000</v>
      </c>
      <c r="G7" s="77">
        <v>-500000</v>
      </c>
      <c r="H7" s="86">
        <f t="shared" si="1"/>
        <v>1300000</v>
      </c>
    </row>
    <row r="8" ht="29.25" customHeight="true" spans="1:8">
      <c r="A8" s="75" t="s">
        <v>42</v>
      </c>
      <c r="B8" s="76"/>
      <c r="C8" s="77">
        <v>0</v>
      </c>
      <c r="D8" s="78">
        <f t="shared" si="0"/>
        <v>0</v>
      </c>
      <c r="E8" s="85" t="s">
        <v>43</v>
      </c>
      <c r="F8" s="76">
        <v>0</v>
      </c>
      <c r="G8" s="80">
        <v>0</v>
      </c>
      <c r="H8" s="76">
        <f t="shared" si="1"/>
        <v>0</v>
      </c>
    </row>
    <row r="9" ht="29.25" customHeight="true" spans="1:8">
      <c r="A9" s="75" t="s">
        <v>44</v>
      </c>
      <c r="B9" s="76">
        <v>333841</v>
      </c>
      <c r="C9" s="77"/>
      <c r="D9" s="76">
        <f t="shared" si="0"/>
        <v>333841</v>
      </c>
      <c r="E9" s="34" t="s">
        <v>45</v>
      </c>
      <c r="F9" s="34" t="s">
        <v>45</v>
      </c>
      <c r="G9" s="34" t="s">
        <v>45</v>
      </c>
      <c r="H9" s="34" t="s">
        <v>45</v>
      </c>
    </row>
    <row r="10" ht="29.25" customHeight="true" spans="1:8">
      <c r="A10" s="75" t="s">
        <v>46</v>
      </c>
      <c r="B10" s="76">
        <v>1800000</v>
      </c>
      <c r="C10" s="80">
        <v>2000000</v>
      </c>
      <c r="D10" s="76">
        <f t="shared" si="0"/>
        <v>3800000</v>
      </c>
      <c r="E10" s="34" t="s">
        <v>45</v>
      </c>
      <c r="F10" s="34" t="s">
        <v>45</v>
      </c>
      <c r="G10" s="34" t="s">
        <v>45</v>
      </c>
      <c r="H10" s="34" t="s">
        <v>45</v>
      </c>
    </row>
    <row r="11" ht="29.25" customHeight="true" spans="1:8">
      <c r="A11" s="75" t="s">
        <v>47</v>
      </c>
      <c r="B11" s="76">
        <v>15000</v>
      </c>
      <c r="C11" s="80"/>
      <c r="D11" s="76">
        <f t="shared" si="0"/>
        <v>15000</v>
      </c>
      <c r="E11" s="34" t="s">
        <v>45</v>
      </c>
      <c r="F11" s="34" t="s">
        <v>45</v>
      </c>
      <c r="G11" s="34" t="s">
        <v>45</v>
      </c>
      <c r="H11" s="34" t="s">
        <v>45</v>
      </c>
    </row>
    <row r="12" ht="29.25" customHeight="true" spans="1:8">
      <c r="A12" s="75" t="s">
        <v>48</v>
      </c>
      <c r="B12" s="76">
        <v>0</v>
      </c>
      <c r="C12" s="80">
        <v>0</v>
      </c>
      <c r="D12" s="76">
        <f t="shared" si="0"/>
        <v>0</v>
      </c>
      <c r="E12" s="34" t="s">
        <v>45</v>
      </c>
      <c r="F12" s="34" t="s">
        <v>45</v>
      </c>
      <c r="G12" s="34" t="s">
        <v>45</v>
      </c>
      <c r="H12" s="34" t="s">
        <v>45</v>
      </c>
    </row>
    <row r="13" ht="29.25" customHeight="true" spans="1:8">
      <c r="A13" s="75" t="s">
        <v>49</v>
      </c>
      <c r="B13" s="76">
        <f>B4+B9+B10+B11</f>
        <v>309604250.73</v>
      </c>
      <c r="C13" s="80">
        <f>C4+C7+C9+C10+C11</f>
        <v>2000000</v>
      </c>
      <c r="D13" s="78">
        <f t="shared" si="0"/>
        <v>311604250.73</v>
      </c>
      <c r="E13" s="85" t="s">
        <v>50</v>
      </c>
      <c r="F13" s="80">
        <f>F4+F7</f>
        <v>288136337.26</v>
      </c>
      <c r="G13" s="80">
        <f>G4+G7+G8</f>
        <v>-8332174.26</v>
      </c>
      <c r="H13" s="80">
        <f t="shared" ref="H13:H19" si="2">F13+G13</f>
        <v>279804163</v>
      </c>
    </row>
    <row r="14" ht="29.25" customHeight="true" spans="1:8">
      <c r="A14" s="75" t="s">
        <v>51</v>
      </c>
      <c r="B14" s="76"/>
      <c r="C14" s="80"/>
      <c r="D14" s="78">
        <f t="shared" si="0"/>
        <v>0</v>
      </c>
      <c r="E14" s="85" t="s">
        <v>52</v>
      </c>
      <c r="F14" s="76">
        <v>0</v>
      </c>
      <c r="G14" s="80">
        <v>0</v>
      </c>
      <c r="H14" s="76">
        <f t="shared" si="2"/>
        <v>0</v>
      </c>
    </row>
    <row r="15" ht="29.25" customHeight="true" spans="1:8">
      <c r="A15" s="75" t="s">
        <v>53</v>
      </c>
      <c r="B15" s="76">
        <v>0</v>
      </c>
      <c r="C15" s="80">
        <v>0</v>
      </c>
      <c r="D15" s="78">
        <f t="shared" si="0"/>
        <v>0</v>
      </c>
      <c r="E15" s="85" t="s">
        <v>54</v>
      </c>
      <c r="F15" s="76">
        <v>6652960.53</v>
      </c>
      <c r="G15" s="80">
        <v>1736223.77</v>
      </c>
      <c r="H15" s="76">
        <f t="shared" si="2"/>
        <v>8389184.3</v>
      </c>
    </row>
    <row r="16" ht="29.25" customHeight="true" spans="1:10">
      <c r="A16" s="75" t="s">
        <v>55</v>
      </c>
      <c r="B16" s="76">
        <f>B13</f>
        <v>309604250.73</v>
      </c>
      <c r="C16" s="80">
        <f>C13+C14+C15</f>
        <v>2000000</v>
      </c>
      <c r="D16" s="78">
        <f t="shared" si="0"/>
        <v>311604250.73</v>
      </c>
      <c r="E16" s="85" t="s">
        <v>56</v>
      </c>
      <c r="F16" s="80">
        <f>F15+F13</f>
        <v>294789297.79</v>
      </c>
      <c r="G16" s="80">
        <f>G13+G14+G15</f>
        <v>-6595950.49</v>
      </c>
      <c r="H16" s="80">
        <f t="shared" si="2"/>
        <v>288193347.3</v>
      </c>
      <c r="J16" s="89"/>
    </row>
    <row r="17" ht="29.25" customHeight="true" spans="1:8">
      <c r="A17" s="34" t="s">
        <v>45</v>
      </c>
      <c r="B17" s="34" t="s">
        <v>45</v>
      </c>
      <c r="C17" s="34" t="s">
        <v>45</v>
      </c>
      <c r="D17" s="38" t="s">
        <v>45</v>
      </c>
      <c r="E17" s="85" t="s">
        <v>57</v>
      </c>
      <c r="F17" s="80">
        <f>B16-F16</f>
        <v>14814952.9400001</v>
      </c>
      <c r="G17" s="80">
        <f>C16-G16</f>
        <v>8595950.49</v>
      </c>
      <c r="H17" s="80">
        <f t="shared" si="2"/>
        <v>23410903.4300001</v>
      </c>
    </row>
    <row r="18" ht="29.25" customHeight="true" spans="1:8">
      <c r="A18" s="75" t="s">
        <v>58</v>
      </c>
      <c r="B18" s="76">
        <v>22476017.16</v>
      </c>
      <c r="C18" s="80">
        <v>3335087.43</v>
      </c>
      <c r="D18" s="78">
        <f>B18+C18</f>
        <v>25811104.59</v>
      </c>
      <c r="E18" s="85" t="s">
        <v>59</v>
      </c>
      <c r="F18" s="76">
        <f>B18+F17</f>
        <v>37290970.1000001</v>
      </c>
      <c r="G18" s="76">
        <f>C18+G17</f>
        <v>11931037.92</v>
      </c>
      <c r="H18" s="76">
        <f t="shared" si="2"/>
        <v>49222008.0200001</v>
      </c>
    </row>
    <row r="19" ht="29.25" customHeight="true" spans="1:8">
      <c r="A19" s="75" t="s">
        <v>60</v>
      </c>
      <c r="B19" s="76">
        <f t="shared" ref="B19:G19" si="3">B16+B18</f>
        <v>332080267.89</v>
      </c>
      <c r="C19" s="80">
        <f t="shared" si="3"/>
        <v>5335087.43</v>
      </c>
      <c r="D19" s="78">
        <f>B19+C19</f>
        <v>337415355.32</v>
      </c>
      <c r="E19" s="85" t="s">
        <v>60</v>
      </c>
      <c r="F19" s="76">
        <f t="shared" si="3"/>
        <v>332080267.89</v>
      </c>
      <c r="G19" s="76">
        <f t="shared" si="3"/>
        <v>5335087.43</v>
      </c>
      <c r="H19" s="76">
        <f t="shared" si="2"/>
        <v>337415355.32</v>
      </c>
    </row>
    <row r="20" ht="29.25" customHeight="true" spans="1:8">
      <c r="A20" s="81"/>
      <c r="B20" s="81"/>
      <c r="C20" s="81"/>
      <c r="D20" s="81"/>
      <c r="E20" s="87"/>
      <c r="F20" s="81"/>
      <c r="G20" s="81"/>
      <c r="H20" s="88"/>
    </row>
  </sheetData>
  <mergeCells count="1">
    <mergeCell ref="A1:H1"/>
  </mergeCells>
  <printOptions horizontalCentered="true"/>
  <pageMargins left="0.393700787401575" right="0.393700787401575" top="0.78740157480315" bottom="0.78740157480315" header="0.51181" footer="0.51181"/>
  <pageSetup paperSize="9" scale="60" pageOrder="overThenDown" orientation="landscape" errors="blank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7"/>
  <sheetViews>
    <sheetView showGridLines="0" zoomScale="90" zoomScaleNormal="90" workbookViewId="0">
      <pane topLeftCell="A1" activePane="bottomRight" state="frozen"/>
      <selection activeCell="J25" sqref="J25"/>
    </sheetView>
  </sheetViews>
  <sheetFormatPr defaultColWidth="8" defaultRowHeight="15"/>
  <cols>
    <col min="1" max="1" width="43.75" style="1"/>
    <col min="2" max="2" width="8" style="1"/>
    <col min="3" max="3" width="19.75" style="1"/>
    <col min="4" max="4" width="18.375" style="1" customWidth="true"/>
    <col min="5" max="5" width="20.5" style="1" customWidth="true"/>
    <col min="6" max="6" width="42.125" style="1"/>
    <col min="7" max="7" width="6.875" style="1"/>
    <col min="8" max="8" width="18.125" style="1"/>
    <col min="9" max="9" width="15.75" style="1"/>
    <col min="10" max="10" width="17.75" style="1"/>
    <col min="11" max="11" width="18.375" style="2" customWidth="true"/>
    <col min="12" max="12" width="14.75" style="2" customWidth="true"/>
    <col min="13" max="16384" width="8" style="2"/>
  </cols>
  <sheetData>
    <row r="1" ht="30" customHeight="true" spans="1:10">
      <c r="A1" s="3" t="s">
        <v>61</v>
      </c>
      <c r="B1" s="4"/>
      <c r="C1" s="4"/>
      <c r="D1" s="4"/>
      <c r="E1" s="4"/>
      <c r="F1" s="4"/>
      <c r="G1" s="4"/>
      <c r="H1" s="4"/>
      <c r="I1" s="4"/>
      <c r="J1" s="4"/>
    </row>
    <row r="2" customHeight="true" spans="1:10">
      <c r="A2" s="5" t="s">
        <v>2</v>
      </c>
      <c r="B2" s="6"/>
      <c r="C2" s="7"/>
      <c r="D2" s="6"/>
      <c r="E2" s="41"/>
      <c r="F2" s="41"/>
      <c r="G2" s="41"/>
      <c r="H2" s="7"/>
      <c r="I2" s="41"/>
      <c r="J2" s="53"/>
    </row>
    <row r="3" ht="26.25" customHeight="true" spans="1:10">
      <c r="A3" s="8" t="s">
        <v>62</v>
      </c>
      <c r="B3" s="8" t="s">
        <v>63</v>
      </c>
      <c r="C3" s="9" t="s">
        <v>9</v>
      </c>
      <c r="D3" s="9" t="s">
        <v>10</v>
      </c>
      <c r="E3" s="9" t="s">
        <v>11</v>
      </c>
      <c r="F3" s="9" t="s">
        <v>64</v>
      </c>
      <c r="G3" s="9" t="s">
        <v>63</v>
      </c>
      <c r="H3" s="9" t="s">
        <v>9</v>
      </c>
      <c r="I3" s="9" t="s">
        <v>10</v>
      </c>
      <c r="J3" s="9" t="s">
        <v>11</v>
      </c>
    </row>
    <row r="4" ht="28.5" customHeight="true" spans="1:10">
      <c r="A4" s="10" t="s">
        <v>65</v>
      </c>
      <c r="B4" s="9" t="s">
        <v>45</v>
      </c>
      <c r="C4" s="9" t="s">
        <v>45</v>
      </c>
      <c r="D4" s="9" t="s">
        <v>45</v>
      </c>
      <c r="E4" s="9" t="s">
        <v>45</v>
      </c>
      <c r="F4" s="21" t="s">
        <v>66</v>
      </c>
      <c r="G4" s="8" t="s">
        <v>67</v>
      </c>
      <c r="H4" s="42"/>
      <c r="I4" s="42"/>
      <c r="J4" s="50"/>
    </row>
    <row r="5" ht="28.5" customHeight="true" spans="1:11">
      <c r="A5" s="10" t="s">
        <v>68</v>
      </c>
      <c r="B5" s="9" t="s">
        <v>69</v>
      </c>
      <c r="C5" s="11"/>
      <c r="D5" s="11"/>
      <c r="E5" s="11"/>
      <c r="F5" s="21" t="s">
        <v>70</v>
      </c>
      <c r="G5" s="8" t="s">
        <v>67</v>
      </c>
      <c r="H5" s="42"/>
      <c r="I5" s="42"/>
      <c r="J5" s="50"/>
      <c r="K5" s="54"/>
    </row>
    <row r="6" ht="28.5" customHeight="true" spans="1:11">
      <c r="A6" s="10" t="s">
        <v>71</v>
      </c>
      <c r="B6" s="8" t="s">
        <v>69</v>
      </c>
      <c r="C6" s="11"/>
      <c r="D6" s="11"/>
      <c r="E6" s="11"/>
      <c r="F6" s="21" t="s">
        <v>72</v>
      </c>
      <c r="G6" s="8" t="s">
        <v>67</v>
      </c>
      <c r="H6" s="42"/>
      <c r="I6" s="42"/>
      <c r="J6" s="50"/>
      <c r="K6" s="55"/>
    </row>
    <row r="7" ht="28.5" customHeight="true" spans="1:10">
      <c r="A7" s="10" t="s">
        <v>73</v>
      </c>
      <c r="B7" s="8" t="s">
        <v>69</v>
      </c>
      <c r="C7" s="11"/>
      <c r="D7" s="12"/>
      <c r="E7" s="11"/>
      <c r="F7" s="21" t="s">
        <v>74</v>
      </c>
      <c r="G7" s="8" t="s">
        <v>67</v>
      </c>
      <c r="H7" s="42"/>
      <c r="I7" s="42"/>
      <c r="J7" s="50"/>
    </row>
    <row r="8" ht="28.5" customHeight="true" spans="1:12">
      <c r="A8" s="10" t="s">
        <v>75</v>
      </c>
      <c r="B8" s="8" t="s">
        <v>69</v>
      </c>
      <c r="C8" s="11"/>
      <c r="D8" s="12"/>
      <c r="E8" s="11"/>
      <c r="F8" s="21" t="s">
        <v>76</v>
      </c>
      <c r="G8" s="8" t="s">
        <v>67</v>
      </c>
      <c r="H8" s="42"/>
      <c r="I8" s="42"/>
      <c r="J8" s="50"/>
      <c r="K8" s="56"/>
      <c r="L8" s="56"/>
    </row>
    <row r="9" ht="28.5" customHeight="true" spans="1:12">
      <c r="A9" s="10" t="s">
        <v>77</v>
      </c>
      <c r="B9" s="8" t="s">
        <v>69</v>
      </c>
      <c r="C9" s="11"/>
      <c r="D9" s="12"/>
      <c r="E9" s="11"/>
      <c r="F9" s="21" t="s">
        <v>78</v>
      </c>
      <c r="G9" s="8" t="s">
        <v>45</v>
      </c>
      <c r="H9" s="9" t="s">
        <v>45</v>
      </c>
      <c r="I9" s="9" t="s">
        <v>45</v>
      </c>
      <c r="J9" s="9" t="s">
        <v>45</v>
      </c>
      <c r="L9" s="56"/>
    </row>
    <row r="10" ht="28.5" customHeight="true" spans="1:10">
      <c r="A10" s="10" t="s">
        <v>79</v>
      </c>
      <c r="B10" s="8" t="s">
        <v>69</v>
      </c>
      <c r="C10" s="11"/>
      <c r="D10" s="12"/>
      <c r="E10" s="11"/>
      <c r="F10" s="10" t="s">
        <v>80</v>
      </c>
      <c r="G10" s="9" t="s">
        <v>69</v>
      </c>
      <c r="H10" s="43"/>
      <c r="I10" s="43"/>
      <c r="J10" s="43"/>
    </row>
    <row r="11" ht="28.5" customHeight="true" spans="1:10">
      <c r="A11" s="13" t="s">
        <v>81</v>
      </c>
      <c r="B11" s="14" t="s">
        <v>69</v>
      </c>
      <c r="C11" s="11"/>
      <c r="D11" s="12"/>
      <c r="E11" s="11"/>
      <c r="F11" s="10" t="s">
        <v>82</v>
      </c>
      <c r="G11" s="8" t="s">
        <v>69</v>
      </c>
      <c r="H11" s="43"/>
      <c r="I11" s="43"/>
      <c r="J11" s="43"/>
    </row>
    <row r="12" ht="28.5" customHeight="true" spans="1:10">
      <c r="A12" s="15" t="s">
        <v>83</v>
      </c>
      <c r="B12" s="16" t="s">
        <v>69</v>
      </c>
      <c r="C12" s="11"/>
      <c r="D12" s="12"/>
      <c r="E12" s="11"/>
      <c r="F12" s="10" t="s">
        <v>84</v>
      </c>
      <c r="G12" s="8" t="s">
        <v>85</v>
      </c>
      <c r="H12" s="43"/>
      <c r="I12" s="45"/>
      <c r="J12" s="43"/>
    </row>
    <row r="13" ht="28.5" customHeight="true" spans="1:10">
      <c r="A13" s="17" t="s">
        <v>86</v>
      </c>
      <c r="B13" s="18" t="s">
        <v>69</v>
      </c>
      <c r="C13" s="11"/>
      <c r="D13" s="12"/>
      <c r="E13" s="11"/>
      <c r="F13" s="21" t="s">
        <v>87</v>
      </c>
      <c r="G13" s="8" t="s">
        <v>85</v>
      </c>
      <c r="H13" s="43"/>
      <c r="I13" s="45"/>
      <c r="J13" s="43"/>
    </row>
    <row r="14" ht="28.5" customHeight="true" spans="1:10">
      <c r="A14" s="10" t="s">
        <v>88</v>
      </c>
      <c r="B14" s="9" t="s">
        <v>67</v>
      </c>
      <c r="C14" s="19"/>
      <c r="D14" s="20"/>
      <c r="E14" s="44"/>
      <c r="F14" s="21" t="s">
        <v>89</v>
      </c>
      <c r="G14" s="8" t="s">
        <v>45</v>
      </c>
      <c r="H14" s="45" t="s">
        <v>45</v>
      </c>
      <c r="I14" s="45" t="s">
        <v>45</v>
      </c>
      <c r="J14" s="45" t="s">
        <v>45</v>
      </c>
    </row>
    <row r="15" ht="28.5" customHeight="true" spans="1:10">
      <c r="A15" s="21" t="s">
        <v>90</v>
      </c>
      <c r="B15" s="8" t="s">
        <v>67</v>
      </c>
      <c r="C15" s="19"/>
      <c r="D15" s="22"/>
      <c r="E15" s="42"/>
      <c r="F15" s="10" t="s">
        <v>91</v>
      </c>
      <c r="G15" s="9" t="s">
        <v>69</v>
      </c>
      <c r="H15" s="46">
        <v>11507</v>
      </c>
      <c r="I15" s="57"/>
      <c r="J15" s="43">
        <f t="shared" ref="J15:J18" si="0">H15+I15</f>
        <v>11507</v>
      </c>
    </row>
    <row r="16" ht="28.5" customHeight="true" spans="1:10">
      <c r="A16" s="21" t="s">
        <v>92</v>
      </c>
      <c r="B16" s="8" t="s">
        <v>93</v>
      </c>
      <c r="C16" s="19"/>
      <c r="D16" s="23"/>
      <c r="E16" s="19"/>
      <c r="F16" s="10" t="s">
        <v>94</v>
      </c>
      <c r="G16" s="8" t="s">
        <v>69</v>
      </c>
      <c r="H16" s="46">
        <v>8180</v>
      </c>
      <c r="I16" s="57"/>
      <c r="J16" s="43">
        <f t="shared" si="0"/>
        <v>8180</v>
      </c>
    </row>
    <row r="17" ht="28.5" customHeight="true" spans="1:10">
      <c r="A17" s="21" t="s">
        <v>95</v>
      </c>
      <c r="B17" s="8" t="s">
        <v>93</v>
      </c>
      <c r="C17" s="19"/>
      <c r="D17" s="24"/>
      <c r="E17" s="42"/>
      <c r="F17" s="10" t="s">
        <v>96</v>
      </c>
      <c r="G17" s="8" t="s">
        <v>69</v>
      </c>
      <c r="H17" s="46">
        <v>3327</v>
      </c>
      <c r="I17" s="57"/>
      <c r="J17" s="43">
        <f t="shared" si="0"/>
        <v>3327</v>
      </c>
    </row>
    <row r="18" ht="28.5" customHeight="true" spans="1:10">
      <c r="A18" s="21" t="s">
        <v>97</v>
      </c>
      <c r="B18" s="8" t="s">
        <v>93</v>
      </c>
      <c r="C18" s="25"/>
      <c r="D18" s="26"/>
      <c r="E18" s="19"/>
      <c r="F18" s="10" t="s">
        <v>98</v>
      </c>
      <c r="G18" s="8" t="s">
        <v>69</v>
      </c>
      <c r="H18" s="47">
        <v>7980</v>
      </c>
      <c r="I18" s="58"/>
      <c r="J18" s="43">
        <f t="shared" si="0"/>
        <v>7980</v>
      </c>
    </row>
    <row r="19" ht="28.5" customHeight="true" spans="1:10">
      <c r="A19" s="21" t="s">
        <v>99</v>
      </c>
      <c r="B19" s="8" t="s">
        <v>93</v>
      </c>
      <c r="C19" s="19"/>
      <c r="D19" s="19"/>
      <c r="E19" s="19"/>
      <c r="F19" s="10" t="s">
        <v>100</v>
      </c>
      <c r="G19" s="8" t="s">
        <v>45</v>
      </c>
      <c r="H19" s="48" t="s">
        <v>45</v>
      </c>
      <c r="I19" s="59" t="s">
        <v>45</v>
      </c>
      <c r="J19" s="60" t="s">
        <v>45</v>
      </c>
    </row>
    <row r="20" ht="28.5" customHeight="true" spans="1:11">
      <c r="A20" s="21" t="s">
        <v>101</v>
      </c>
      <c r="B20" s="8" t="s">
        <v>67</v>
      </c>
      <c r="C20" s="19"/>
      <c r="D20" s="22"/>
      <c r="E20" s="19"/>
      <c r="F20" s="10" t="s">
        <v>102</v>
      </c>
      <c r="G20" s="9" t="s">
        <v>67</v>
      </c>
      <c r="H20" s="49">
        <v>1092117007.2</v>
      </c>
      <c r="I20" s="61"/>
      <c r="J20" s="49">
        <f t="shared" ref="J20:J24" si="1">H20+I20</f>
        <v>1092117007.2</v>
      </c>
      <c r="K20" s="62"/>
    </row>
    <row r="21" ht="28.5" customHeight="true" spans="1:10">
      <c r="A21" s="27" t="s">
        <v>103</v>
      </c>
      <c r="B21" s="14" t="s">
        <v>45</v>
      </c>
      <c r="C21" s="28"/>
      <c r="D21" s="29"/>
      <c r="E21" s="28"/>
      <c r="F21" s="21" t="s">
        <v>104</v>
      </c>
      <c r="G21" s="8" t="s">
        <v>67</v>
      </c>
      <c r="H21" s="49">
        <v>1092117007.2</v>
      </c>
      <c r="I21" s="63"/>
      <c r="J21" s="64">
        <f t="shared" si="1"/>
        <v>1092117007.2</v>
      </c>
    </row>
    <row r="22" ht="28.5" customHeight="true" spans="1:10">
      <c r="A22" s="30" t="s">
        <v>105</v>
      </c>
      <c r="B22" s="16" t="s">
        <v>85</v>
      </c>
      <c r="C22" s="31"/>
      <c r="D22" s="32"/>
      <c r="E22" s="24"/>
      <c r="F22" s="21" t="s">
        <v>106</v>
      </c>
      <c r="G22" s="8" t="s">
        <v>93</v>
      </c>
      <c r="H22" s="50">
        <v>24</v>
      </c>
      <c r="I22" s="65" t="s">
        <v>45</v>
      </c>
      <c r="J22" s="50">
        <v>24</v>
      </c>
    </row>
    <row r="23" ht="28.5" customHeight="true" spans="1:10">
      <c r="A23" s="33" t="s">
        <v>107</v>
      </c>
      <c r="B23" s="34" t="s">
        <v>45</v>
      </c>
      <c r="C23" s="35"/>
      <c r="D23" s="36"/>
      <c r="E23" s="51"/>
      <c r="F23" s="21" t="s">
        <v>108</v>
      </c>
      <c r="G23" s="8" t="s">
        <v>85</v>
      </c>
      <c r="H23" s="25">
        <v>136856.77</v>
      </c>
      <c r="I23" s="36" t="s">
        <v>45</v>
      </c>
      <c r="J23" s="25">
        <f>IF(J18=0,0,J21/J18)</f>
        <v>136856.767819549</v>
      </c>
    </row>
    <row r="24" ht="28.5" customHeight="true" spans="1:10">
      <c r="A24" s="37" t="s">
        <v>109</v>
      </c>
      <c r="B24" s="38" t="s">
        <v>67</v>
      </c>
      <c r="C24" s="24"/>
      <c r="D24" s="24"/>
      <c r="E24" s="24"/>
      <c r="F24" s="27" t="s">
        <v>110</v>
      </c>
      <c r="G24" s="14" t="s">
        <v>85</v>
      </c>
      <c r="H24" s="25">
        <v>87700</v>
      </c>
      <c r="I24" s="66"/>
      <c r="J24" s="67">
        <f t="shared" si="1"/>
        <v>87700</v>
      </c>
    </row>
    <row r="25" ht="28.5" customHeight="true" spans="1:10">
      <c r="A25" s="39"/>
      <c r="B25" s="39"/>
      <c r="C25" s="40"/>
      <c r="D25" s="39"/>
      <c r="E25" s="39"/>
      <c r="F25" s="39"/>
      <c r="G25" s="39"/>
      <c r="H25" s="40"/>
      <c r="I25" s="39"/>
      <c r="J25" s="68"/>
    </row>
    <row r="27" spans="5:5">
      <c r="E27" s="52"/>
    </row>
  </sheetData>
  <mergeCells count="1">
    <mergeCell ref="A1:J1"/>
  </mergeCells>
  <printOptions horizontalCentered="true"/>
  <pageMargins left="0.393700787401575" right="0.393700787401575" top="0.393700787401575" bottom="0.393700787401575" header="0.51181" footer="0.51181"/>
  <pageSetup paperSize="9" scale="60" pageOrder="overThenDown" orientation="landscape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预算调整总表</vt:lpstr>
      <vt:lpstr>机关事业单位基本养老保险基金收</vt:lpstr>
      <vt:lpstr>基本养老基础资料调整表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2022-08-10T16:44:00Z</dcterms:created>
  <cp:lastPrinted>2022-12-06T16:40:00Z</cp:lastPrinted>
  <dcterms:modified xsi:type="dcterms:W3CDTF">2023-12-13T12:29:12Z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0468AD2B6C5C486BA358911712ACBBDE_13</vt:lpwstr>
  </property>
  <property fmtid="{D5CDD505-2E9C-101B-9397-08002B2CF9AE}" pid="3" name="KSOProductBuildVer">
    <vt:lpwstr>2052-11.8.2.9980</vt:lpwstr>
  </property>
</Properties>
</file>