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000" windowHeight="9765"/>
  </bookViews>
  <sheets>
    <sheet name="粤财社【2021】245号12.16" sheetId="3" r:id="rId1"/>
  </sheets>
  <calcPr calcId="144525"/>
</workbook>
</file>

<file path=xl/calcChain.xml><?xml version="1.0" encoding="utf-8"?>
<calcChain xmlns="http://schemas.openxmlformats.org/spreadsheetml/2006/main">
  <c r="R12" i="3" l="1"/>
  <c r="M12" i="3"/>
  <c r="J12" i="3"/>
  <c r="R11" i="3"/>
  <c r="M11" i="3"/>
  <c r="J11" i="3"/>
  <c r="R10" i="3"/>
  <c r="M10" i="3"/>
  <c r="J10" i="3"/>
  <c r="R9" i="3"/>
  <c r="M9" i="3"/>
  <c r="J9" i="3"/>
  <c r="R8" i="3"/>
  <c r="M8" i="3"/>
  <c r="J8" i="3"/>
  <c r="R7" i="3"/>
  <c r="M7" i="3"/>
  <c r="J7" i="3"/>
  <c r="R6" i="3"/>
  <c r="M6" i="3"/>
  <c r="J6" i="3"/>
  <c r="L5" i="3"/>
  <c r="K5" i="3"/>
</calcChain>
</file>

<file path=xl/sharedStrings.xml><?xml version="1.0" encoding="utf-8"?>
<sst xmlns="http://schemas.openxmlformats.org/spreadsheetml/2006/main" count="32" uniqueCount="32">
  <si>
    <t>单位：人、万元</t>
  </si>
  <si>
    <t>地区</t>
  </si>
  <si>
    <t>台山市</t>
  </si>
  <si>
    <t>恩平市</t>
  </si>
  <si>
    <t>开平市</t>
  </si>
  <si>
    <t>鹤山市</t>
  </si>
  <si>
    <t>蓬江区</t>
  </si>
  <si>
    <t>江海区</t>
  </si>
  <si>
    <t>新会区</t>
  </si>
  <si>
    <t>上报2020年6月底参保人数</t>
  </si>
  <si>
    <t>监管局审定2020年6月底参保人数</t>
  </si>
  <si>
    <t>全国重复参保（2020年）</t>
  </si>
  <si>
    <t>全国重复参保（2019年）</t>
  </si>
  <si>
    <t>中央财政应拨付2020年补助资金</t>
  </si>
  <si>
    <t>2020年参保人数补助</t>
  </si>
  <si>
    <t>2020年扣减部分</t>
  </si>
  <si>
    <t>扣回2020年以前年度中央补助资金</t>
  </si>
  <si>
    <t>中央已提前下达</t>
  </si>
  <si>
    <t>已预清算中央资金（粤财社232号）</t>
  </si>
  <si>
    <t>正式清算2020年（含扣回以前年度）中央补助资金</t>
  </si>
  <si>
    <t>其中：本次下达中央资金</t>
  </si>
  <si>
    <t>下次省级补助资金中扣回</t>
  </si>
  <si>
    <t>5=6-7</t>
  </si>
  <si>
    <t>6=（2-3）*165</t>
  </si>
  <si>
    <t>7=（1-2）*165*5%</t>
  </si>
  <si>
    <t>8=4*156</t>
  </si>
  <si>
    <t>11=5-9-8-10</t>
  </si>
  <si>
    <t>12=11</t>
  </si>
  <si>
    <t>13=11</t>
  </si>
  <si>
    <t>江门市小计</t>
  </si>
  <si>
    <t>说明：1.第9栏根据《关于下达2020年中央财政城乡居民基本医疗保险补助资金（第二批）以及做好部分补助资金纳入直达资金管理的通知》（江财社[2020]119号）填报；
2.第10栏根据《广东省财政厅关于下达2021年中央财政城乡居民基本医疗保险补助资金预算（第三批）及预安排2022年省级补助资金的通知》（（粤财社232号）相关规定，结合《江门市2020年度城乡居民基本医疗保险补助资金清算情况的报告》（江财社[2020]267号）上报的2020年6月底参保人数进行分配；</t>
  </si>
  <si>
    <t>结算202O年中央财政城乡居民基本医疗保险补助资金情况表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</si>
</sst>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6" formatCode="_ * #,##0.00_ ;_ * \-#,##0.00_ ;_ * &quot;-&quot;??_ ;_ @_ "/>
    <numFmt numFmtId="177" formatCode="_ * #,##0_ ;_ * \-#,##0_ ;_ * &quot;-&quot;??_ ;_ @_ "/>
    <numFmt numFmtId="178" formatCode="_ * #,##0.00_ ;_ * \-#,##0.00_ ;_ * &quot;-&quot;??.00_ ;_ @_ "/>
    <numFmt numFmtId="179" formatCode="#,##0_ 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0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8" fontId="0" fillId="2" borderId="1" xfId="1" applyNumberFormat="1" applyFont="1" applyFill="1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常规" xfId="0" builtinId="0"/>
    <cellStyle name="常规 2" xfId="3"/>
    <cellStyle name="千位分隔" xfId="1" builtinId="3"/>
    <cellStyle name="千位分隔 2" xfId="4"/>
    <cellStyle name="千位分隔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3"/>
  <sheetViews>
    <sheetView tabSelected="1" workbookViewId="0">
      <selection activeCell="G7" sqref="G7"/>
    </sheetView>
  </sheetViews>
  <sheetFormatPr defaultRowHeight="13.5"/>
  <cols>
    <col min="1" max="1" width="12.25" customWidth="1"/>
    <col min="2" max="3" width="16"/>
    <col min="4" max="4" width="13" customWidth="1"/>
    <col min="5" max="5" width="13.375" customWidth="1"/>
    <col min="6" max="6" width="12.625"/>
    <col min="7" max="7" width="19.625" customWidth="1"/>
    <col min="8" max="8" width="16.25" customWidth="1"/>
    <col min="9" max="9" width="13" customWidth="1"/>
    <col min="10" max="13" width="13" hidden="1" customWidth="1"/>
    <col min="14" max="14" width="10" customWidth="1"/>
    <col min="15" max="15" width="12.125" customWidth="1"/>
    <col min="16" max="16" width="15.25" customWidth="1"/>
    <col min="17" max="17" width="9.5"/>
    <col min="18" max="18" width="12.625"/>
  </cols>
  <sheetData>
    <row r="1" spans="1:18" ht="51.95" customHeight="1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 t="s">
        <v>0</v>
      </c>
    </row>
    <row r="3" spans="1:18" s="9" customFormat="1" ht="54">
      <c r="A3" s="2" t="s"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11" t="s">
        <v>16</v>
      </c>
      <c r="J3" s="11"/>
      <c r="K3" s="12"/>
      <c r="L3" s="12"/>
      <c r="M3" s="12"/>
      <c r="N3" s="13" t="s">
        <v>17</v>
      </c>
      <c r="O3" s="13" t="s">
        <v>18</v>
      </c>
      <c r="P3" s="14" t="s">
        <v>19</v>
      </c>
      <c r="Q3" s="13" t="s">
        <v>20</v>
      </c>
      <c r="R3" s="13" t="s">
        <v>21</v>
      </c>
    </row>
    <row r="4" spans="1:18" s="10" customFormat="1" ht="18.95" customHeight="1">
      <c r="A4" s="3"/>
      <c r="B4" s="3">
        <v>1</v>
      </c>
      <c r="C4" s="3">
        <v>2</v>
      </c>
      <c r="D4" s="3">
        <v>3</v>
      </c>
      <c r="E4" s="3">
        <v>4</v>
      </c>
      <c r="F4" s="3" t="s">
        <v>22</v>
      </c>
      <c r="G4" s="3" t="s">
        <v>23</v>
      </c>
      <c r="H4" s="3" t="s">
        <v>24</v>
      </c>
      <c r="I4" s="15" t="s">
        <v>25</v>
      </c>
      <c r="J4" s="15"/>
      <c r="K4" s="16"/>
      <c r="L4" s="16"/>
      <c r="M4" s="16"/>
      <c r="N4" s="17">
        <v>9</v>
      </c>
      <c r="O4" s="17">
        <v>10</v>
      </c>
      <c r="P4" s="18" t="s">
        <v>26</v>
      </c>
      <c r="Q4" s="3" t="s">
        <v>27</v>
      </c>
      <c r="R4" s="3" t="s">
        <v>28</v>
      </c>
    </row>
    <row r="5" spans="1:18" ht="27.95" customHeight="1">
      <c r="A5" s="5" t="s">
        <v>29</v>
      </c>
      <c r="B5" s="5">
        <v>2469902</v>
      </c>
      <c r="C5" s="5">
        <v>2350482</v>
      </c>
      <c r="D5" s="5">
        <v>2766</v>
      </c>
      <c r="E5" s="5">
        <v>1967</v>
      </c>
      <c r="F5" s="5">
        <v>38644</v>
      </c>
      <c r="G5" s="5">
        <v>38737</v>
      </c>
      <c r="H5" s="5">
        <v>93</v>
      </c>
      <c r="I5" s="6">
        <v>31</v>
      </c>
      <c r="J5" s="6"/>
      <c r="K5" s="19">
        <f>SUM(K6:K12)</f>
        <v>39585</v>
      </c>
      <c r="L5" s="19">
        <f>SUM(L6:L12)</f>
        <v>1982.9999999999998</v>
      </c>
      <c r="M5" s="19"/>
      <c r="N5" s="20">
        <v>41568</v>
      </c>
      <c r="O5" s="20">
        <v>-1450</v>
      </c>
      <c r="P5" s="21">
        <v>-1505</v>
      </c>
      <c r="Q5" s="20"/>
      <c r="R5" s="20">
        <v>-1505</v>
      </c>
    </row>
    <row r="6" spans="1:18" ht="27.95" customHeight="1">
      <c r="A6" s="5" t="s">
        <v>2</v>
      </c>
      <c r="B6" s="5">
        <v>685365</v>
      </c>
      <c r="C6" s="5">
        <v>649522</v>
      </c>
      <c r="D6" s="5">
        <v>593</v>
      </c>
      <c r="E6" s="5">
        <v>336</v>
      </c>
      <c r="F6" s="5">
        <v>10679</v>
      </c>
      <c r="G6" s="5">
        <v>10707</v>
      </c>
      <c r="H6" s="5">
        <v>28</v>
      </c>
      <c r="I6" s="6">
        <v>5</v>
      </c>
      <c r="J6" s="22">
        <f>E6*156/10000</f>
        <v>5.2416</v>
      </c>
      <c r="K6" s="23">
        <v>11017.64</v>
      </c>
      <c r="L6" s="23">
        <v>606.36</v>
      </c>
      <c r="M6" s="23">
        <f>L6+K6</f>
        <v>11624</v>
      </c>
      <c r="N6" s="8">
        <v>11624</v>
      </c>
      <c r="O6" s="24">
        <v>-402</v>
      </c>
      <c r="P6" s="7">
        <v>-548</v>
      </c>
      <c r="Q6" s="8"/>
      <c r="R6" s="8">
        <f t="shared" ref="R6:R12" si="0">P6</f>
        <v>-548</v>
      </c>
    </row>
    <row r="7" spans="1:18" ht="27.95" customHeight="1">
      <c r="A7" s="5" t="s">
        <v>3</v>
      </c>
      <c r="B7" s="5">
        <v>370330</v>
      </c>
      <c r="C7" s="5">
        <v>349342</v>
      </c>
      <c r="D7" s="5">
        <v>221</v>
      </c>
      <c r="E7" s="5">
        <v>136</v>
      </c>
      <c r="F7" s="5">
        <v>5744</v>
      </c>
      <c r="G7" s="5">
        <v>5760</v>
      </c>
      <c r="H7" s="5">
        <v>16</v>
      </c>
      <c r="I7" s="6">
        <v>2</v>
      </c>
      <c r="J7" s="22">
        <f t="shared" ref="J7:J12" si="1">E7*156/10000</f>
        <v>2.1215999999999999</v>
      </c>
      <c r="K7" s="23">
        <v>5873.9</v>
      </c>
      <c r="L7" s="23">
        <v>197.1</v>
      </c>
      <c r="M7" s="23">
        <f t="shared" ref="M7:M12" si="2">L7+K7</f>
        <v>6071</v>
      </c>
      <c r="N7" s="8">
        <v>6071</v>
      </c>
      <c r="O7" s="24">
        <v>-217</v>
      </c>
      <c r="P7" s="7">
        <v>-112</v>
      </c>
      <c r="Q7" s="8"/>
      <c r="R7" s="8">
        <f t="shared" si="0"/>
        <v>-112</v>
      </c>
    </row>
    <row r="8" spans="1:18" ht="27.95" customHeight="1">
      <c r="A8" s="5" t="s">
        <v>4</v>
      </c>
      <c r="B8" s="5">
        <v>469157</v>
      </c>
      <c r="C8" s="5">
        <v>451786</v>
      </c>
      <c r="D8" s="5">
        <v>359</v>
      </c>
      <c r="E8" s="5">
        <v>220</v>
      </c>
      <c r="F8" s="5">
        <v>7435</v>
      </c>
      <c r="G8" s="5">
        <v>7449</v>
      </c>
      <c r="H8" s="5">
        <v>14</v>
      </c>
      <c r="I8" s="6">
        <v>4</v>
      </c>
      <c r="J8" s="22">
        <f t="shared" si="1"/>
        <v>3.4319999999999999</v>
      </c>
      <c r="K8" s="23">
        <v>7590.66</v>
      </c>
      <c r="L8" s="23">
        <v>464.34</v>
      </c>
      <c r="M8" s="23">
        <f t="shared" si="2"/>
        <v>8055</v>
      </c>
      <c r="N8" s="8">
        <v>8055</v>
      </c>
      <c r="O8" s="24">
        <v>-276</v>
      </c>
      <c r="P8" s="7">
        <v>-348</v>
      </c>
      <c r="Q8" s="8"/>
      <c r="R8" s="8">
        <f t="shared" si="0"/>
        <v>-348</v>
      </c>
    </row>
    <row r="9" spans="1:18" ht="27.95" customHeight="1">
      <c r="A9" s="5" t="s">
        <v>5</v>
      </c>
      <c r="B9" s="5">
        <v>233569</v>
      </c>
      <c r="C9" s="5">
        <v>222995</v>
      </c>
      <c r="D9" s="5">
        <v>244</v>
      </c>
      <c r="E9" s="5">
        <v>179</v>
      </c>
      <c r="F9" s="5">
        <v>3667</v>
      </c>
      <c r="G9" s="5">
        <v>3675</v>
      </c>
      <c r="H9" s="5">
        <v>8</v>
      </c>
      <c r="I9" s="6">
        <v>3</v>
      </c>
      <c r="J9" s="22">
        <f t="shared" si="1"/>
        <v>2.7924000000000002</v>
      </c>
      <c r="K9" s="23">
        <v>3745.2</v>
      </c>
      <c r="L9" s="23">
        <v>183.8</v>
      </c>
      <c r="M9" s="23">
        <f t="shared" si="2"/>
        <v>3929</v>
      </c>
      <c r="N9" s="8">
        <v>3929</v>
      </c>
      <c r="O9" s="24">
        <v>-137</v>
      </c>
      <c r="P9" s="7">
        <v>-128</v>
      </c>
      <c r="Q9" s="8"/>
      <c r="R9" s="8">
        <f t="shared" si="0"/>
        <v>-128</v>
      </c>
    </row>
    <row r="10" spans="1:18" ht="27.95" customHeight="1">
      <c r="A10" s="5" t="s">
        <v>6</v>
      </c>
      <c r="B10" s="5">
        <v>208160</v>
      </c>
      <c r="C10" s="5">
        <v>193751</v>
      </c>
      <c r="D10" s="5">
        <v>823</v>
      </c>
      <c r="E10" s="5">
        <v>711</v>
      </c>
      <c r="F10" s="5">
        <v>3172</v>
      </c>
      <c r="G10" s="5">
        <v>3183</v>
      </c>
      <c r="H10" s="5">
        <v>11</v>
      </c>
      <c r="I10" s="6">
        <v>11</v>
      </c>
      <c r="J10" s="22">
        <f t="shared" si="1"/>
        <v>11.0916</v>
      </c>
      <c r="K10" s="23">
        <v>3278.92</v>
      </c>
      <c r="L10" s="23">
        <v>104.08</v>
      </c>
      <c r="M10" s="23">
        <f t="shared" si="2"/>
        <v>3383</v>
      </c>
      <c r="N10" s="8">
        <v>3383</v>
      </c>
      <c r="O10" s="24">
        <v>-122</v>
      </c>
      <c r="P10" s="7">
        <v>-100</v>
      </c>
      <c r="Q10" s="8"/>
      <c r="R10" s="8">
        <f t="shared" si="0"/>
        <v>-100</v>
      </c>
    </row>
    <row r="11" spans="1:18" ht="27.95" customHeight="1">
      <c r="A11" s="5" t="s">
        <v>7</v>
      </c>
      <c r="B11" s="5">
        <v>74604</v>
      </c>
      <c r="C11" s="5">
        <v>69612</v>
      </c>
      <c r="D11" s="5">
        <v>174</v>
      </c>
      <c r="E11" s="5">
        <v>133</v>
      </c>
      <c r="F11" s="5">
        <v>1142</v>
      </c>
      <c r="G11" s="5">
        <v>1146</v>
      </c>
      <c r="H11" s="5">
        <v>4</v>
      </c>
      <c r="I11" s="6">
        <v>2</v>
      </c>
      <c r="J11" s="22">
        <f t="shared" si="1"/>
        <v>2.0748000000000002</v>
      </c>
      <c r="K11" s="23">
        <v>1166.8900000000001</v>
      </c>
      <c r="L11" s="23">
        <v>90.11</v>
      </c>
      <c r="M11" s="23">
        <f t="shared" si="2"/>
        <v>1257</v>
      </c>
      <c r="N11" s="8">
        <v>1257</v>
      </c>
      <c r="O11" s="24">
        <v>-44</v>
      </c>
      <c r="P11" s="7">
        <v>-73</v>
      </c>
      <c r="Q11" s="8"/>
      <c r="R11" s="8">
        <f t="shared" si="0"/>
        <v>-73</v>
      </c>
    </row>
    <row r="12" spans="1:18" ht="27.95" customHeight="1">
      <c r="A12" s="5" t="s">
        <v>8</v>
      </c>
      <c r="B12" s="5">
        <v>428717</v>
      </c>
      <c r="C12" s="5">
        <v>413474</v>
      </c>
      <c r="D12" s="5">
        <v>352</v>
      </c>
      <c r="E12" s="5">
        <v>252</v>
      </c>
      <c r="F12" s="5">
        <v>6805</v>
      </c>
      <c r="G12" s="5">
        <v>6817</v>
      </c>
      <c r="H12" s="5">
        <v>12</v>
      </c>
      <c r="I12" s="6">
        <v>4</v>
      </c>
      <c r="J12" s="22">
        <f t="shared" si="1"/>
        <v>3.9312</v>
      </c>
      <c r="K12" s="23">
        <v>6911.79</v>
      </c>
      <c r="L12" s="23">
        <v>337.21</v>
      </c>
      <c r="M12" s="23">
        <f t="shared" si="2"/>
        <v>7249</v>
      </c>
      <c r="N12" s="8">
        <v>7249</v>
      </c>
      <c r="O12" s="24">
        <v>-252</v>
      </c>
      <c r="P12" s="7">
        <v>-196</v>
      </c>
      <c r="Q12" s="8"/>
      <c r="R12" s="8">
        <f t="shared" si="0"/>
        <v>-196</v>
      </c>
    </row>
    <row r="13" spans="1:18" ht="60" customHeight="1">
      <c r="A13" s="26" t="s">
        <v>30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</sheetData>
  <mergeCells count="2">
    <mergeCell ref="A1:R1"/>
    <mergeCell ref="A13:R13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粤财社【2021】245号12.16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吕嘉琪</cp:lastModifiedBy>
  <dcterms:created xsi:type="dcterms:W3CDTF">2021-12-24T03:07:00Z</dcterms:created>
  <dcterms:modified xsi:type="dcterms:W3CDTF">2021-12-29T02:00:57Z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8A3AF22DB1BB44D39A016D234AB16970</vt:lpwstr>
  </property>
</Properties>
</file>